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 defaultThemeVersion="124226"/>
  <bookViews>
    <workbookView xWindow="3525" yWindow="1485" windowWidth="17955" windowHeight="10890" activeTab="1"/>
  </bookViews>
  <sheets>
    <sheet name="OPĆI PODACI" sheetId="15" r:id="rId1"/>
    <sheet name="Bilanca" sheetId="19" r:id="rId2"/>
    <sheet name="RDG" sheetId="18" r:id="rId3"/>
    <sheet name="NT_I" sheetId="20" r:id="rId4"/>
    <sheet name="NT_D" sheetId="21" r:id="rId5"/>
    <sheet name="PK" sheetId="17" r:id="rId6"/>
    <sheet name="Bilješke" sheetId="16" r:id="rId7"/>
  </sheets>
  <definedNames>
    <definedName name="_xlnm.Print_Area" localSheetId="6">Bilješke!$A$1:$J$53</definedName>
    <definedName name="_xlnm.Print_Area" localSheetId="0">'OPĆI PODACI'!$A$1:$I$65</definedName>
    <definedName name="_xlnm.Print_Area" localSheetId="2">RDG!$A$1:$K$71</definedName>
  </definedNames>
  <calcPr calcId="145621"/>
</workbook>
</file>

<file path=xl/calcChain.xml><?xml version="1.0" encoding="utf-8"?>
<calcChain xmlns="http://schemas.openxmlformats.org/spreadsheetml/2006/main">
  <c r="J10" i="17" l="1"/>
  <c r="J45" i="20" l="1"/>
  <c r="K100" i="19" l="1"/>
  <c r="K90" i="19"/>
  <c r="K86" i="19"/>
  <c r="K82" i="19"/>
  <c r="K79" i="19"/>
  <c r="K72" i="19"/>
  <c r="K56" i="19"/>
  <c r="K49" i="19"/>
  <c r="K41" i="19"/>
  <c r="K35" i="19"/>
  <c r="K26" i="19"/>
  <c r="K16" i="19"/>
  <c r="K9" i="19"/>
  <c r="K69" i="19" l="1"/>
  <c r="K114" i="19" s="1"/>
  <c r="K40" i="19"/>
  <c r="K8" i="19"/>
  <c r="J53" i="20"/>
  <c r="K53" i="20"/>
  <c r="K66" i="19" l="1"/>
  <c r="J39" i="20"/>
  <c r="K54" i="21"/>
  <c r="J54" i="21"/>
  <c r="K20" i="21"/>
  <c r="K13" i="21"/>
  <c r="K22" i="21" s="1"/>
  <c r="K33" i="21"/>
  <c r="K29" i="21"/>
  <c r="K35" i="21" s="1"/>
  <c r="K46" i="21"/>
  <c r="K40" i="21"/>
  <c r="J20" i="21"/>
  <c r="J13" i="21"/>
  <c r="J21" i="21" s="1"/>
  <c r="J33" i="21"/>
  <c r="J29" i="21"/>
  <c r="J34" i="21" s="1"/>
  <c r="J46" i="21"/>
  <c r="J40" i="21"/>
  <c r="J48" i="21" s="1"/>
  <c r="K19" i="20"/>
  <c r="K14" i="20"/>
  <c r="K32" i="20"/>
  <c r="K28" i="20"/>
  <c r="K45" i="20"/>
  <c r="K39" i="20"/>
  <c r="J19" i="20"/>
  <c r="J14" i="20"/>
  <c r="J32" i="20"/>
  <c r="J28" i="20"/>
  <c r="J72" i="19"/>
  <c r="J79" i="19"/>
  <c r="J82" i="19"/>
  <c r="J86" i="19"/>
  <c r="J90" i="19"/>
  <c r="J100" i="19"/>
  <c r="J9" i="19"/>
  <c r="J16" i="19"/>
  <c r="J26" i="19"/>
  <c r="J35" i="19"/>
  <c r="J41" i="19"/>
  <c r="J49" i="19"/>
  <c r="J56" i="19"/>
  <c r="J12" i="18"/>
  <c r="K57" i="18"/>
  <c r="K66" i="18" s="1"/>
  <c r="J57" i="18"/>
  <c r="J66" i="18" s="1"/>
  <c r="K7" i="18"/>
  <c r="K27" i="18"/>
  <c r="K12" i="18"/>
  <c r="K16" i="18"/>
  <c r="K22" i="18"/>
  <c r="K33" i="18"/>
  <c r="J7" i="18"/>
  <c r="J27" i="18"/>
  <c r="J16" i="18"/>
  <c r="J22" i="18"/>
  <c r="J33" i="18"/>
  <c r="J15" i="17"/>
  <c r="K15" i="17"/>
  <c r="J22" i="17"/>
  <c r="K22" i="17"/>
  <c r="K47" i="21"/>
  <c r="K21" i="21"/>
  <c r="K46" i="20" l="1"/>
  <c r="J47" i="21"/>
  <c r="J35" i="21"/>
  <c r="J22" i="21"/>
  <c r="K48" i="21"/>
  <c r="K49" i="21" s="1"/>
  <c r="K34" i="21"/>
  <c r="J46" i="20"/>
  <c r="K20" i="20"/>
  <c r="J69" i="19"/>
  <c r="K47" i="20"/>
  <c r="K34" i="20"/>
  <c r="K33" i="20"/>
  <c r="K21" i="20"/>
  <c r="K10" i="18"/>
  <c r="K43" i="18" s="1"/>
  <c r="K42" i="18"/>
  <c r="J47" i="20"/>
  <c r="J33" i="20"/>
  <c r="J34" i="20"/>
  <c r="J20" i="20"/>
  <c r="J21" i="20"/>
  <c r="J42" i="18"/>
  <c r="J10" i="18"/>
  <c r="J43" i="18" s="1"/>
  <c r="J40" i="19"/>
  <c r="J8" i="19"/>
  <c r="K50" i="21"/>
  <c r="J50" i="21" l="1"/>
  <c r="J49" i="21"/>
  <c r="J114" i="19"/>
  <c r="K48" i="20"/>
  <c r="K44" i="18"/>
  <c r="K48" i="18" s="1"/>
  <c r="K49" i="20"/>
  <c r="K45" i="18"/>
  <c r="K46" i="18"/>
  <c r="J49" i="20"/>
  <c r="J48" i="20"/>
  <c r="J45" i="18"/>
  <c r="J46" i="18"/>
  <c r="J44" i="18"/>
  <c r="J48" i="18" s="1"/>
  <c r="J66" i="19"/>
  <c r="J50" i="18" l="1"/>
  <c r="J56" i="18"/>
  <c r="J67" i="18" s="1"/>
  <c r="K56" i="18"/>
  <c r="K67" i="18" s="1"/>
  <c r="K50" i="18"/>
  <c r="J49" i="18"/>
</calcChain>
</file>

<file path=xl/sharedStrings.xml><?xml version="1.0" encoding="utf-8"?>
<sst xmlns="http://schemas.openxmlformats.org/spreadsheetml/2006/main" count="411" uniqueCount="356">
  <si>
    <t xml:space="preserve">     3. Obveze prema bankama i drugim financijskim institucijama</t>
  </si>
  <si>
    <t>E) ODGOĐENO PLAĆANJE TROŠKOVA I PRIHOD BUDUĆEGA RAZDOBLJA</t>
  </si>
  <si>
    <t xml:space="preserve">     1. Novčani izdaci za kupnju dugotrajne materijalne i nematerijalne imovine</t>
  </si>
  <si>
    <t xml:space="preserve">     2. Novčani izdaci za stjecanje vlasničkih i dužničkih financijskih instrumenata</t>
  </si>
  <si>
    <t xml:space="preserve">     3. Ostali novčani izdaci od investicijskih aktivnosti</t>
  </si>
  <si>
    <t>IV. Ukupno novčani izdaci od investicijskih aktivnosti (021 do 023)</t>
  </si>
  <si>
    <t>u razdoblju __.__.____. do __.__.____.</t>
  </si>
  <si>
    <t>Obveznik: _____________________________________________________________</t>
  </si>
  <si>
    <t>1. Pripisano imateljima kapitala matice</t>
  </si>
  <si>
    <t>2. Pripisano manjinskom interesu</t>
  </si>
  <si>
    <t xml:space="preserve">   5. Potraživanja od države i drugih institucija</t>
  </si>
  <si>
    <t xml:space="preserve">   6. Ostala potraživanja</t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</si>
  <si>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</si>
  <si>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r>
      <t xml:space="preserve">B)  DUGOTRAJNA IMOVINA </t>
    </r>
    <r>
      <rPr>
        <sz val="9"/>
        <rFont val="Arial"/>
        <family val="2"/>
        <charset val="238"/>
      </rPr>
      <t>(003+010+020+029+033)</t>
    </r>
  </si>
  <si>
    <t xml:space="preserve">   2. Koncesije, patenti, licencije, robne i uslužne marke, softver i ostala prava</t>
  </si>
  <si>
    <t>Ukupno smanjenje novčanog tijeka (015 – 014 + 027 – 026 + 039 – 038)</t>
  </si>
  <si>
    <t xml:space="preserve">   3. Ostali novčani izdaci od investicijskih aktivnosti</t>
  </si>
  <si>
    <t>C1) NETO POVEĆANJE NOVČANOG TIJEKA OD FINANCIJSKIH
       AKTIVNOSTI (030-036)</t>
  </si>
  <si>
    <t>C2) NETO SMANJENJE NOVČANOG TIJEKA OD FINANCIJSKIH
       AKTIVNOSTI (036-030)</t>
  </si>
  <si>
    <r>
      <t xml:space="preserve">B)  REZERVIRANJA </t>
    </r>
    <r>
      <rPr>
        <sz val="9"/>
        <rFont val="Arial"/>
        <family val="2"/>
        <charset val="238"/>
      </rPr>
      <t>(080 do 082)</t>
    </r>
  </si>
  <si>
    <r>
      <t xml:space="preserve">C)  DUGOROČNE OBVEZE </t>
    </r>
    <r>
      <rPr>
        <sz val="9"/>
        <rFont val="Arial"/>
        <family val="2"/>
        <charset val="238"/>
      </rPr>
      <t>(084 do 092)</t>
    </r>
  </si>
  <si>
    <r>
      <t xml:space="preserve">D)  KRATKOROČNE OBVEZE </t>
    </r>
    <r>
      <rPr>
        <sz val="9"/>
        <rFont val="Arial"/>
        <family val="2"/>
        <charset val="238"/>
      </rPr>
      <t>(094 do 105)</t>
    </r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</si>
  <si>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</si>
  <si>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</si>
  <si>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</si>
  <si>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r>
      <t xml:space="preserve">F) UKUPNO – PASIVA </t>
    </r>
    <r>
      <rPr>
        <sz val="9"/>
        <rFont val="Arial"/>
        <family val="2"/>
        <charset val="238"/>
      </rPr>
      <t>(062+079+083+093+106)</t>
    </r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</si>
  <si>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</si>
  <si>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t xml:space="preserve">    4. Alati, pogonski inventar i transportna imovina</t>
  </si>
  <si>
    <t xml:space="preserve">    5. Biološka imovina</t>
  </si>
  <si>
    <t xml:space="preserve">   2. Novčani primici od glavnice kredita, zadužnica, pozajmica i drugih posudbi</t>
  </si>
  <si>
    <t xml:space="preserve">   3. Ostali primici od financijskih aktivnosti</t>
  </si>
  <si>
    <t xml:space="preserve">   1. Novčani izdaci za otplatu glavnice kredita i obveznica</t>
  </si>
  <si>
    <t xml:space="preserve">   2. Novčani izdaci za isplatu dividendi</t>
  </si>
  <si>
    <t xml:space="preserve">   3. Novčani izdaci za financijski najam</t>
  </si>
  <si>
    <t xml:space="preserve">   4. Novčani izdaci za otkup vlastitih dionica</t>
  </si>
  <si>
    <t xml:space="preserve">   5. Ostali novčani izdaci od financijskih aktivnosti</t>
  </si>
  <si>
    <t>A1) NETO POVEĆANJE NOVČANOG TIJEKA OD POSLOVNIH
       AKTIVNOSTI (007-012)</t>
  </si>
  <si>
    <t>A2) NETO SMANJENJE NOVČANOG TIJEKA OD POSLOVNIH
       AKTIVNOSTI (012-007)</t>
  </si>
  <si>
    <t>B1) NETO POVEĆANJE NOVČANOG TIJEKA OD INVESTICIJSKIH
       AKTIVNOSTI (020-024)</t>
  </si>
  <si>
    <t>B2) NETO SMANJENJE NOVČANOG TIJEKA OD INVESTICIJSKIH
       AKTIVNOSTI (024-020)</t>
  </si>
  <si>
    <t xml:space="preserve">   1. Dobit prije poreza</t>
  </si>
  <si>
    <t xml:space="preserve">   2. Amortizacija</t>
  </si>
  <si>
    <t xml:space="preserve">   3. Povećanje kratkoročnih obveza</t>
  </si>
  <si>
    <t xml:space="preserve">   4. Smanjenje kratkotrajnih potraživanja</t>
  </si>
  <si>
    <t xml:space="preserve">   5. Smanjenje zaliha</t>
  </si>
  <si>
    <t xml:space="preserve">    3. Dobit ili gubitak s osnove ponovnog vrednovanja financijske
         imovine raspoložive za prodaju</t>
  </si>
  <si>
    <t xml:space="preserve">     7. Ostala financijska imovina </t>
  </si>
  <si>
    <t>II.  Ukupno novčani izdaci od poslovnih aktivnosti (007 do 012)</t>
  </si>
  <si>
    <t xml:space="preserve">     3. Novčani primici od kamata*</t>
  </si>
  <si>
    <t xml:space="preserve">     4. Novčani primici od dividendi*</t>
  </si>
  <si>
    <t>IV. Ukupno novčani izdaci od investicijskih aktivnosti (022 do 024)</t>
  </si>
  <si>
    <t>V. Ukupno novčani primici od financijskih aktivnosti (028 do 030)</t>
  </si>
  <si>
    <t xml:space="preserve">   8. Ostali poslovni rashodi</t>
  </si>
  <si>
    <t xml:space="preserve">   6. Ostalo povećanje novčanog tijeka</t>
  </si>
  <si>
    <t xml:space="preserve">   1. Smanjenje kratkoročnih obveza</t>
  </si>
  <si>
    <t xml:space="preserve">   2. Povećanje kratkotrajnih potraživanja</t>
  </si>
  <si>
    <t xml:space="preserve">   3. Povećanje zaliha</t>
  </si>
  <si>
    <t xml:space="preserve">   4. Ostalo smanjenje novčanog tijeka</t>
  </si>
  <si>
    <t>D)  PLAĆENI TROŠKOVI BUDUĆEG RAZDOBLJA I OBRAČUNATI PRIHODI</t>
  </si>
  <si>
    <t>G)  IZVANBILANČNI ZAPISI</t>
  </si>
  <si>
    <t>PASIVA</t>
  </si>
  <si>
    <t>Naziv pozicije</t>
  </si>
  <si>
    <t>A)  POTRAŽIVANJA ZA UPISANI A NEUPLAĆENI KAPITAL</t>
  </si>
  <si>
    <t xml:space="preserve">        c) Ostali vanjski troškovi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</si>
  <si>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</si>
  <si>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</si>
  <si>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</si>
  <si>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 2. Kamate, tečajne razlike i drugi rashodi iz odnosa s nepovezanim
        poduzetnicima i drugim osobama</t>
  </si>
  <si>
    <t xml:space="preserve">    1. Kamate, tečajne razlike i drugi rashodi s povezanim poduzetnicima</t>
  </si>
  <si>
    <t xml:space="preserve">    4. Ostali financijski rashodi</t>
  </si>
  <si>
    <t>V. Ukupno novčani primici od financijskih aktivnosti (027 do 029)</t>
  </si>
  <si>
    <t>VI. Ukupno novčani izdaci od financijskih aktivnosti (031 do 035)</t>
  </si>
  <si>
    <t>Ukupno povećanje novčanog tijeka (013 – 014 + 025 – 026 + 037 – 038)</t>
  </si>
  <si>
    <t>Ukupno smanjenje novčanog tijeka (014 – 013 + 026 – 025 + 038 – 037)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</si>
  <si>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</si>
  <si>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</si>
  <si>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</si>
  <si>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</si>
  <si>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 xml:space="preserve">     1. Udjeli (dionice) kod povezanih poduzetnika</t>
  </si>
  <si>
    <t xml:space="preserve">     2. Dani zajmovi povezanim poduzetnicima</t>
  </si>
  <si>
    <t xml:space="preserve">     3. Sudjelujući interesi (udjeli)</t>
  </si>
  <si>
    <t xml:space="preserve">     7. Ostala dugotrajna financijska imovina </t>
  </si>
  <si>
    <t xml:space="preserve">     1. Potraživanja od povezanih poduzetnika</t>
  </si>
  <si>
    <t xml:space="preserve">     2. Potraživanja po osnovi prodaje na kredit</t>
  </si>
  <si>
    <t xml:space="preserve">     3. Ostala potraživanja</t>
  </si>
  <si>
    <t xml:space="preserve">     4. Zajmovi dani poduzetnicima u kojima postoje sudjelujući interesi</t>
  </si>
  <si>
    <t xml:space="preserve">     5. Ulaganja u vrijednosne papire</t>
  </si>
  <si>
    <t xml:space="preserve">     6. Dani zajmovi, depoziti i slično</t>
  </si>
  <si>
    <t xml:space="preserve">   3. Gotovi proizvodi</t>
  </si>
  <si>
    <t xml:space="preserve">   4. Trgovačka roba</t>
  </si>
  <si>
    <t xml:space="preserve">   5. Predujmovi za zalihe</t>
  </si>
  <si>
    <t xml:space="preserve">   6. Dugotrajna imovina namijenjena prodaji</t>
  </si>
  <si>
    <t xml:space="preserve">   7. Biološka imovina</t>
  </si>
  <si>
    <t>F)  IZVANBILANČNI ZAPISI</t>
  </si>
  <si>
    <t xml:space="preserve">     8. Ostale dugoročne obveze</t>
  </si>
  <si>
    <t xml:space="preserve">     9. Odgođena porezna obveza</t>
  </si>
  <si>
    <t xml:space="preserve">     7. Obveze prema poduzetnicima u kojima postoje sudjelujući interesi</t>
  </si>
  <si>
    <t xml:space="preserve">     8. Obveze prema zaposlenicima</t>
  </si>
  <si>
    <t xml:space="preserve">     9. Obveze za poreze, doprinose i slična davanja</t>
  </si>
  <si>
    <t xml:space="preserve">   11. Obveze po osnovi dugotrajne imovine namijenjene prodaji</t>
  </si>
  <si>
    <t xml:space="preserve">   12. Ostale kratkoročne obveze</t>
  </si>
  <si>
    <t xml:space="preserve">   10. Obveze s osnove udjela u rezultatu</t>
  </si>
  <si>
    <t>Napomena 1.: Dodatak bilanci popunjavaju poduzetnici koji sastavljaju konsolidirane godišnje financijske izvještaje.</t>
  </si>
  <si>
    <t>I. ZALIHE (036 do 042)</t>
  </si>
  <si>
    <t>II. POTRAŽIVANJA (044 do 049)</t>
  </si>
  <si>
    <t>III. KRATKOTRAJNA FINANCIJSKA IMOVINA (051 do 057)</t>
  </si>
  <si>
    <t xml:space="preserve">   2. Ostali poslovni prihodi</t>
  </si>
  <si>
    <t xml:space="preserve">    1. Promjene vrijednosti zaliha proizvodnje u tijeku i gotovih proizvoda</t>
  </si>
  <si>
    <t xml:space="preserve">   4. Amortizacija</t>
  </si>
  <si>
    <t xml:space="preserve">   5. Ostali troškovi</t>
  </si>
  <si>
    <t xml:space="preserve">   7. Rezerviranja</t>
  </si>
  <si>
    <t>A1) NETO POVEĆANJE NOVČANOG TIJEKA OD POSLOVNIH 
       AKTIVNOSTI (006-013)</t>
  </si>
  <si>
    <t>A2) NETO SMANJENJE NOVČANOG TIJEKA OD POSLOVNIH 
       AKTIVNOSTI (013-006)</t>
  </si>
  <si>
    <t>B1) NETO POVEĆANJE NOVČANOG TIJEKA OD INVESTICIJSKIH
       AKTIVNOSTI (021-025)</t>
  </si>
  <si>
    <t>B2) NETO SMANJENJE NOVČANOG TIJEKA OD INVESTICIJSKIH
       AKTIVNOSTI (025-021)</t>
  </si>
  <si>
    <t>Prethodna godina
(neto)</t>
  </si>
  <si>
    <t>Tekuća godina
(neto)</t>
  </si>
  <si>
    <t xml:space="preserve">   1. Izdaci za razvoj</t>
  </si>
  <si>
    <t xml:space="preserve">   3. Goodwill</t>
  </si>
  <si>
    <t>III. Ukupno novčani primici od investicijskih aktivnosti (016 do 020)</t>
  </si>
  <si>
    <t>DODATAK RDG-u (popunjava poduzetnik koji sastavlja konsolidirani godišnji financijski izvještaj)</t>
  </si>
  <si>
    <t xml:space="preserve">   1. Novčani izdaci za kupnju dugotrajne materijalne i nematerijalne imovine</t>
  </si>
  <si>
    <t xml:space="preserve">   2. Novčani izdaci za stjecanje vlasničkih i dužničkih financijskih instrumenata</t>
  </si>
  <si>
    <t xml:space="preserve">   1. Sirovine i materijal</t>
  </si>
  <si>
    <t xml:space="preserve">   2. Proizvodnja u tijeku</t>
  </si>
  <si>
    <t xml:space="preserve">     2. Novčani primici od tantijema, naknada, provizija i sl.</t>
  </si>
  <si>
    <t xml:space="preserve">     3. Novčani primici od osiguranja za naknadu šteta</t>
  </si>
  <si>
    <t xml:space="preserve">     4. Novčani primici s osnove povrata poreza</t>
  </si>
  <si>
    <t xml:space="preserve">     5. Ostali novčani primici</t>
  </si>
  <si>
    <t xml:space="preserve">     1. Novčani izdaci dobavljačima</t>
  </si>
  <si>
    <t xml:space="preserve">     2. Novčani izdaci za zaposlene</t>
  </si>
  <si>
    <t xml:space="preserve">     3. Novčani izdaci za osiguranje za naknade šteta</t>
  </si>
  <si>
    <t xml:space="preserve">     4. Novčani izdaci za kamate</t>
  </si>
  <si>
    <t xml:space="preserve">     5. Novčani izdaci za poreze</t>
  </si>
  <si>
    <t xml:space="preserve">     6. Ostali novčani izdaci</t>
  </si>
  <si>
    <t xml:space="preserve">     1. Rezerviranja za mirovine, otpremnine i slične obveze</t>
  </si>
  <si>
    <t xml:space="preserve">     2. Rezerviranja za porezne obveze</t>
  </si>
  <si>
    <t xml:space="preserve">     3. Druga rezerviranja</t>
  </si>
  <si>
    <t xml:space="preserve">     1. Obveze prema povezanim poduzetnicima</t>
  </si>
  <si>
    <t>3. Vlastite dionice i udjeli (odbitna stavka)</t>
  </si>
  <si>
    <t>4. Statutarne rezerve</t>
  </si>
  <si>
    <t>5. Ostale rezerve</t>
  </si>
  <si>
    <t>IV. REVALORIZACIJSKE REZERVE</t>
  </si>
  <si>
    <t xml:space="preserve">       a) dugotrajne imovine (osim financijske imovine)</t>
  </si>
  <si>
    <t xml:space="preserve">       b) kratkotrajne imovine (osim financijske imovine)</t>
  </si>
  <si>
    <t xml:space="preserve">     3. Dio prihoda od pridruženih poduzetnika i sudjelujućih interesa</t>
  </si>
  <si>
    <t xml:space="preserve">     5. Ostali financijski prihodi</t>
  </si>
  <si>
    <t>I. TEMELJNI (UPISANI) KAPITAL</t>
  </si>
  <si>
    <t>II. KAPITALNE REZERVE</t>
  </si>
  <si>
    <t>III. REZERVE IZ DOBITI (066+067-068+069+070)</t>
  </si>
  <si>
    <t>1. Zakonske rezerve</t>
  </si>
  <si>
    <t>2. Rezerve za vlastite dionice</t>
  </si>
  <si>
    <t xml:space="preserve">        a) Troškovi sirovina i materijala</t>
  </si>
  <si>
    <t xml:space="preserve">        b) Troškovi prodane robe</t>
  </si>
  <si>
    <t>VI. Ukupno novčani izdaci od financijskih aktivnosti (032 do 036)</t>
  </si>
  <si>
    <t>Ukupno povećanje novčanog tijeka (014 – 015 + 026 – 027 + 038 – 039)</t>
  </si>
  <si>
    <t>Prethodna godina</t>
  </si>
  <si>
    <t>Tekuća godina</t>
  </si>
  <si>
    <t xml:space="preserve">   1. Prihodi od prodaje</t>
  </si>
  <si>
    <t>NOVČANI TIJEK OD POSLOVNIH AKTIVNOSTI</t>
  </si>
  <si>
    <t>I. Ukupno povećanje novčanog tijeka od poslovnih aktivnosti (001 do 006)</t>
  </si>
  <si>
    <t>II. Ukupno smanjenje novčanog tijeka od poslovnih aktivnosti (008 do 011)</t>
  </si>
  <si>
    <t>NOVČANI TIJEK OD INVESTICIJSKIH AKTIVNOSTI</t>
  </si>
  <si>
    <t>NOVČANI TIJEK OD FINANCIJSKIH AKTIVNOSTI</t>
  </si>
  <si>
    <t>Novac i novčani ekvivalenti na početku razdoblja</t>
  </si>
  <si>
    <t>C1) NETO POVEĆANJE NOVČANOG TIJEKA OD FINANCIJSKIH
       AKTIVNOSTI (031-037)</t>
  </si>
  <si>
    <t>C2) NETO SMANJENJE NOVČANOG TIJEKA OD FINANCIJSKIH
       AKTIVNOSTI (037-031)</t>
  </si>
  <si>
    <t xml:space="preserve">     1. Novčani primici od prodaje dugotrajne materijalne i nematerijalne imovine</t>
  </si>
  <si>
    <t xml:space="preserve">     2. Novčani primici od prodaje vlasničkih i dužničkih instrumenata</t>
  </si>
  <si>
    <t xml:space="preserve">     5. Ostali novčani primici od investicijskih aktivnosti</t>
  </si>
  <si>
    <t>III. Ukupno novčani primici od investicijskih aktivnosti (015 do 019)</t>
  </si>
  <si>
    <t>1. Zadržana dobit</t>
  </si>
  <si>
    <t>2. Preneseni gubitak</t>
  </si>
  <si>
    <t>1. Dobit poslovne godine</t>
  </si>
  <si>
    <t>2. Gubitak poslovne godine</t>
  </si>
  <si>
    <t>VII. MANJINSKI INTERES</t>
  </si>
  <si>
    <t xml:space="preserve">   1. Novčani primici od izdavanja vlasničkih i dužničkih financijskih instrumenata</t>
  </si>
  <si>
    <t>* Primici s osnove kamata i dividendi mogu se razvrstati kao i poslovne aktivnosti (MRS 7 Dodatak A)</t>
  </si>
  <si>
    <t>Povećanje  novca i novčanih ekvivalenata</t>
  </si>
  <si>
    <t>Smanjenje novca i novčanih ekvivalenata</t>
  </si>
  <si>
    <t>Novac i novčani ekvivalenti na kraju razdoblja</t>
  </si>
  <si>
    <t xml:space="preserve">   1. Novčani primici od prodaje dugotrajne materijalne i nematerijalne imovine</t>
  </si>
  <si>
    <t xml:space="preserve">   2. Novčani primici od prodaje vlasničkih i dužničkih instrumenata</t>
  </si>
  <si>
    <t xml:space="preserve">   3. Novčani primici od kamata</t>
  </si>
  <si>
    <t xml:space="preserve">   4. Novčani primici od dividendi</t>
  </si>
  <si>
    <t xml:space="preserve">   5. Ostali novčani primici od investicijskih aktivnosti</t>
  </si>
  <si>
    <t xml:space="preserve">     8.  Ulaganja koja se obračunavaju metodom udjela</t>
  </si>
  <si>
    <t>IV. POTRAŽIVANJA (030 do 032)</t>
  </si>
  <si>
    <t>V. ODGOĐENA POREZNA IMOVINA</t>
  </si>
  <si>
    <t>A) KAPITAL I REZERVE</t>
  </si>
  <si>
    <t>XIV. DOBIT ILI GUBITAK RAZDOBLJA</t>
  </si>
  <si>
    <t>VI. SVEOBUHVATNA DOBIT ILI GUBITAK RAZDOBLJA</t>
  </si>
  <si>
    <t>DODATAK Izvještaju o  ostaloj sveobuhvatnoj dobiti (popunjava poduzetnik koji sastavlja konsolidirani godišnji financijski izvještaj)</t>
  </si>
  <si>
    <t>IZVJEŠTAJ O OSTALOJ SVEOBUHVATNOJ DOBITI (popunjava poduzetnik obveznik primjene MSFI-a)</t>
  </si>
  <si>
    <t>III. DUGOTRAJNA FINANCIJSKA IMOVINA (021 do 028)</t>
  </si>
  <si>
    <r>
      <t xml:space="preserve">A)  KAPITAL I REZERVE </t>
    </r>
    <r>
      <rPr>
        <sz val="9"/>
        <rFont val="Arial"/>
        <family val="2"/>
        <charset val="238"/>
      </rPr>
      <t>(063+064+065+071+072+075+078)</t>
    </r>
  </si>
  <si>
    <t xml:space="preserve">  1. Dobit razdoblja (149-151)</t>
  </si>
  <si>
    <r>
      <t>IV. NETO OSTALA SVEOBUHVATNA DOBIT ILI GUBITAK
      RAZDOBLJA</t>
    </r>
    <r>
      <rPr>
        <sz val="9"/>
        <rFont val="Arial"/>
        <family val="2"/>
        <charset val="238"/>
      </rPr>
      <t xml:space="preserve"> (158-166)</t>
    </r>
  </si>
  <si>
    <t>V. SVEOBUHVATNA DOBIT ILI GUBITAK RAZDOBLJA (157+167)</t>
  </si>
  <si>
    <t xml:space="preserve">V.    UDIO U DOBITI OD PRIDRUŽENIH PODUZETNIKA </t>
  </si>
  <si>
    <t xml:space="preserve">VI.   UDIO U GUBITKU OD PRIDRUŽENIH PODUZETNIKA </t>
  </si>
  <si>
    <t>IZVJEŠTAJ O NOVČANOM TIJEKU - Direktna metoda</t>
  </si>
  <si>
    <t>I.  Ukupno novčani primici od poslovnih aktivnosti (001 do 005)</t>
  </si>
  <si>
    <t xml:space="preserve">     1. Novčani primici od kupaca</t>
  </si>
  <si>
    <t xml:space="preserve">   1. Potraživanja od povezanih poduzetnika</t>
  </si>
  <si>
    <t xml:space="preserve">   2. Potraživanja od kupaca</t>
  </si>
  <si>
    <t xml:space="preserve">   3. Potraživanja od sudjelujućih poduzetnika </t>
  </si>
  <si>
    <t xml:space="preserve">   4. Potraživanja od zaposlenika i članova poduzetnika</t>
  </si>
  <si>
    <t>I. DOBIT ILI GUBITAK RAZDOBLJA (= 152)</t>
  </si>
  <si>
    <t>I. NEMATERIJALNA IMOVINA (004 do 009)</t>
  </si>
  <si>
    <t>II. MATERIJALNA IMOVINA (011 do 019)</t>
  </si>
  <si>
    <t>IV. NOVAC U BANCI I BLAGAJNI</t>
  </si>
  <si>
    <t xml:space="preserve">   4. Predujmovi za nabavu nematerijalne imovine</t>
  </si>
  <si>
    <t xml:space="preserve">   5. Nematerijalna imovina u pripremi</t>
  </si>
  <si>
    <t xml:space="preserve">   6. Ostala nematerijalna imovina</t>
  </si>
  <si>
    <t xml:space="preserve">    1. Zemljište</t>
  </si>
  <si>
    <t xml:space="preserve">    3. Postrojenja i oprema </t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</si>
  <si>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</si>
  <si>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</si>
  <si>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</si>
  <si>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</si>
  <si>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t>XII.  POREZ NA DOBIT</t>
  </si>
  <si>
    <t xml:space="preserve">  1. Dobit prije oporezivanja (146-147)</t>
  </si>
  <si>
    <t xml:space="preserve">  2. Gubitak prije oporezivanja (147-146)</t>
  </si>
  <si>
    <t xml:space="preserve">  2. Gubitak razdoblja (151-148)</t>
  </si>
  <si>
    <r>
      <t xml:space="preserve">II. OSTALA SVEOBUHVATNA DOBIT/GUBITAK PRIJE POREZA </t>
    </r>
    <r>
      <rPr>
        <sz val="9"/>
        <rFont val="Arial"/>
        <family val="2"/>
        <charset val="238"/>
      </rPr>
      <t>(159 do 165)</t>
    </r>
  </si>
  <si>
    <t>III. POREZ NA OSTALU SVEOBUHVATNU DOBIT RAZDOBLJA</t>
  </si>
  <si>
    <t xml:space="preserve">     4. Nerealizirani dobici (prihodi) od financijske imovine</t>
  </si>
  <si>
    <t xml:space="preserve">    3. Nerealizirani gubici (rashodi) od financijske imovine</t>
  </si>
  <si>
    <t>VII.  IZVANREDNI - OSTALI PRIHODI</t>
  </si>
  <si>
    <t>VIII. IZVANREDNI - OSTALI RASHODI</t>
  </si>
  <si>
    <t xml:space="preserve">    1. Tečajne razlike iz preračuna inozemnog poslovanja</t>
  </si>
  <si>
    <t xml:space="preserve">    2. Promjene revalorizacijskih rezervi dugotrajne materijalne i
         nematerijalne imovine</t>
  </si>
  <si>
    <t xml:space="preserve">    4. Dobit ili gubitak s osnove učinkovite zaštite novčanog toka</t>
  </si>
  <si>
    <t xml:space="preserve">    5. Dobit ili gubitak s osnove učinkovite zaštite neto ulaganja u inozemstvu</t>
  </si>
  <si>
    <t xml:space="preserve">    6. Udio u ostaloj sveobuhvatnoj dobiti/gubitku pridruženih poduzetnika</t>
  </si>
  <si>
    <t xml:space="preserve">    7. Aktuarski dobici/gubici po planovima definiranih primanja</t>
  </si>
  <si>
    <t>1. Pripisana imateljima kapitala matice</t>
  </si>
  <si>
    <t>2. Pripisana manjinskom interesu</t>
  </si>
  <si>
    <r>
      <t xml:space="preserve">XI.  DOBIT ILI GUBITAK PRIJE OPOREZIVANJA </t>
    </r>
    <r>
      <rPr>
        <sz val="9"/>
        <rFont val="Arial"/>
        <family val="2"/>
        <charset val="238"/>
      </rPr>
      <t>(146-147)</t>
    </r>
  </si>
  <si>
    <r>
      <t xml:space="preserve">XIII. DOBIT ILI GUBITAK RAZDOBLJA </t>
    </r>
    <r>
      <rPr>
        <sz val="9"/>
        <rFont val="Arial"/>
        <family val="2"/>
        <charset val="238"/>
      </rPr>
      <t>(148-151)</t>
    </r>
  </si>
  <si>
    <t>V. ZADRŽANA DOBIT ILI PRENESENI GUBITAK (073-074)</t>
  </si>
  <si>
    <t>VI. DOBIT ILI GUBITAK POSLOVNE GODINE (076-077)</t>
  </si>
  <si>
    <r>
      <t xml:space="preserve">C)  KRATKOTRAJNA IMOVINA </t>
    </r>
    <r>
      <rPr>
        <sz val="9"/>
        <rFont val="Arial"/>
        <family val="2"/>
        <charset val="238"/>
      </rPr>
      <t>(035+043+050+058)</t>
    </r>
  </si>
  <si>
    <r>
      <t xml:space="preserve">E)  UKUPNO AKTIVA </t>
    </r>
    <r>
      <rPr>
        <sz val="9"/>
        <rFont val="Arial"/>
        <family val="2"/>
        <charset val="238"/>
      </rPr>
      <t>(001+002+034+059)</t>
    </r>
  </si>
  <si>
    <t xml:space="preserve">     3. Sudjelujući interesi (udjeli) </t>
  </si>
  <si>
    <t xml:space="preserve">     2. Obveze za zajmove, depozite i slično</t>
  </si>
  <si>
    <t xml:space="preserve">     4. Obveze za predujmove</t>
  </si>
  <si>
    <t xml:space="preserve">     5. Obveze prema dobavljačima</t>
  </si>
  <si>
    <t xml:space="preserve">     6. Obveze po vrijednosnim papirima</t>
  </si>
  <si>
    <t xml:space="preserve">    2. Građevinski objekti</t>
  </si>
  <si>
    <t>Prilog 1.</t>
  </si>
  <si>
    <t>Razdoblje izvještavanja:</t>
  </si>
  <si>
    <t>do</t>
  </si>
  <si>
    <t>Godišnji financijski izvještaj poduzetnika GFI-POD</t>
  </si>
  <si>
    <t>Matični broj (MB):</t>
  </si>
  <si>
    <t>Matični broj subjekta (MBS):</t>
  </si>
  <si>
    <t>Osobni identifikacijski broj (OIB):</t>
  </si>
  <si>
    <t>Tvrtka izdavatelja:</t>
  </si>
  <si>
    <t>Poštanski broj i mjesto:</t>
  </si>
  <si>
    <t>Ulica i kućni broj:</t>
  </si>
  <si>
    <t>Adresa e-pošte:</t>
  </si>
  <si>
    <t>Internet adresa:</t>
  </si>
  <si>
    <t>Šifra i naziv općine/grada:</t>
  </si>
  <si>
    <t>Šifra i naziv županije:</t>
  </si>
  <si>
    <t>Broj zaposlenih:</t>
  </si>
  <si>
    <t>(krajem godine)</t>
  </si>
  <si>
    <t>Konsolidirani izvještaj:</t>
  </si>
  <si>
    <t>Šifra NKD-a:</t>
  </si>
  <si>
    <t>Tvrtke subjekata konsolidacije (prema MSFI):</t>
  </si>
  <si>
    <t>Sjedište:</t>
  </si>
  <si>
    <t>MB:</t>
  </si>
  <si>
    <t>Knjigovodstveni servis:</t>
  </si>
  <si>
    <t>Osoba za kontakt:</t>
  </si>
  <si>
    <t>(unosi se samo prezime i ime osobe za kontakt)</t>
  </si>
  <si>
    <t>Telefon:</t>
  </si>
  <si>
    <t>Telefaks:</t>
  </si>
  <si>
    <t>Prezime i ime:</t>
  </si>
  <si>
    <t>(osoba ovlaštene za zastupanje)</t>
  </si>
  <si>
    <t xml:space="preserve">Dokumentacija za objavu: </t>
  </si>
  <si>
    <t/>
  </si>
  <si>
    <t>M.P.</t>
  </si>
  <si>
    <t>(potpis osobe ovlaštene za zastupanje)</t>
  </si>
  <si>
    <r>
      <t xml:space="preserve">AOP
</t>
    </r>
    <r>
      <rPr>
        <b/>
        <sz val="7"/>
        <rFont val="Arial"/>
        <family val="2"/>
        <charset val="238"/>
      </rPr>
      <t>oznaka</t>
    </r>
  </si>
  <si>
    <r>
      <t>DODATAK BILANCI</t>
    </r>
    <r>
      <rPr>
        <b/>
        <sz val="8"/>
        <rFont val="Arial"/>
        <family val="2"/>
        <charset val="238"/>
      </rPr>
      <t xml:space="preserve"> (popunjava poduzetnik koji sastavlja konsolidirani godišnji financijski izvještaj)</t>
    </r>
  </si>
  <si>
    <r>
      <t xml:space="preserve">AOP
</t>
    </r>
    <r>
      <rPr>
        <b/>
        <sz val="8"/>
        <rFont val="Arial"/>
        <family val="2"/>
        <charset val="238"/>
      </rPr>
      <t>oznaka</t>
    </r>
  </si>
  <si>
    <t>Bilješke uz financijske izvještaje</t>
  </si>
  <si>
    <t>za razdoblje od</t>
  </si>
  <si>
    <t>3</t>
  </si>
  <si>
    <t>4</t>
  </si>
  <si>
    <t xml:space="preserve">  1. Upisani kapital</t>
  </si>
  <si>
    <t xml:space="preserve">  2. Kapitalne rezerve</t>
  </si>
  <si>
    <t xml:space="preserve">  3. Rezerve iz dobiti</t>
  </si>
  <si>
    <t xml:space="preserve">  4. Zadržana dobit ili preneseni gubitak</t>
  </si>
  <si>
    <t xml:space="preserve">  5. Dobit ili gubitak tekuće godine</t>
  </si>
  <si>
    <t xml:space="preserve">  6. Revalorizacija dugotrajne materijalne imovine</t>
  </si>
  <si>
    <t xml:space="preserve">  7. Revalorizacija nematerijalne imovine</t>
  </si>
  <si>
    <t xml:space="preserve">  8. Revalorizacija financijske imovine raspoložive za prodaju</t>
  </si>
  <si>
    <t xml:space="preserve">  9. Ostala revalorizacija</t>
  </si>
  <si>
    <t>10. Ukupno kapital i rezerve (AOP 001 do 009)</t>
  </si>
  <si>
    <t>11. Tečajne razlike s naslova neto ulaganja u inozemno poslovanje</t>
  </si>
  <si>
    <t>12. Tekući i odgođeni porezi (dio)</t>
  </si>
  <si>
    <t>13. Zaštita novčanog tijeka</t>
  </si>
  <si>
    <t>14. Promjene računovodstvenih politika</t>
  </si>
  <si>
    <t>15. Ispravak značajnih pogrešaka prethodnog razdoblja</t>
  </si>
  <si>
    <t>16. Ostale promjene kapitala</t>
  </si>
  <si>
    <t>17. Ukupno povećanje ili smanjenje kapitala (AOP 011 do 016)</t>
  </si>
  <si>
    <t>17 a. Pripisano imateljima kapitala matice</t>
  </si>
  <si>
    <t>17 b. Pripisano manjinskom interesu</t>
  </si>
  <si>
    <t>Stavke koje umanjuju kapital upisuju se s negativnim predznakom 
Podaci pod AOP oznakama 001 do 009 upisuju se kao stanje na datum bilance</t>
  </si>
  <si>
    <r>
      <t xml:space="preserve">AOP
</t>
    </r>
    <r>
      <rPr>
        <b/>
        <sz val="8"/>
        <rFont val="Arial"/>
        <family val="2"/>
        <charset val="238"/>
      </rPr>
      <t>oznaka</t>
    </r>
  </si>
  <si>
    <t>u PDF formatu</t>
  </si>
  <si>
    <t>2. Izvještaj poslovodstva</t>
  </si>
  <si>
    <t>3. Izjava osoba odgovornih za sastavljanje godišnjeg izvještaja,</t>
  </si>
  <si>
    <t>4. Odluka nadležnog tijela (prijedlog) o utvrđivanju godišnjih financijskih izvještaja</t>
  </si>
  <si>
    <t>5. Odluka o prijedlogu raspodjele dobiti ili pokriću gubitka</t>
  </si>
  <si>
    <t xml:space="preserve">(1) Bilješke uz financijske izvještaje sadrže dodatne i dopunske informacije koje nisu prezentirane u bilanci, računu dobiti i gubitka, izvještaju o novčanom tijeku i izvještaju o promjenama kapitala sukladno odredbama odgovarajućih standarda financijskog izvještavanja. (2) Bilješke uz godišnji financijski izvještaj objavljuju se u punom sadržaju sukladno odgovarajućim odredbama standarda financijskog izvještavanja. </t>
  </si>
  <si>
    <t>1. Revidirani godišnji financijski izvještaji s revizorskim izvješćem s revizorskim izvješćem</t>
  </si>
  <si>
    <t>3635112</t>
  </si>
  <si>
    <t>05002378</t>
  </si>
  <si>
    <t>ĐURO ĐAKOVIĆ Holding d.d.</t>
  </si>
  <si>
    <t>SLAVONSKI BROD</t>
  </si>
  <si>
    <t>Dr. MILE BUDAKA 1</t>
  </si>
  <si>
    <t>uprava@duro-dakovic.com</t>
  </si>
  <si>
    <t>www.duro-dakovic.com</t>
  </si>
  <si>
    <t>BRODSKO POSAVSKA</t>
  </si>
  <si>
    <t>DA</t>
  </si>
  <si>
    <t>7010</t>
  </si>
  <si>
    <t>ĐURO ĐAKOVIĆ Specijalna vozila d.d.</t>
  </si>
  <si>
    <t>Dr. Mile Budaka 1, Slavonski Brod</t>
  </si>
  <si>
    <t>3386066</t>
  </si>
  <si>
    <t>3411281</t>
  </si>
  <si>
    <t>ĐURO ĐAKOVIĆ Strojna obrada d.o.o.</t>
  </si>
  <si>
    <t>1648527</t>
  </si>
  <si>
    <t>ĐURO ĐAKOVIĆ Energetika i infrastruktura d.o.o.</t>
  </si>
  <si>
    <t>0288527</t>
  </si>
  <si>
    <t>ĐURO ĐAKOVIĆ Slobodna zona d.o.o.</t>
  </si>
  <si>
    <t>1577921</t>
  </si>
  <si>
    <t>uprava @duro-dakovic.com</t>
  </si>
  <si>
    <t>KONSOLIDIRANA BILANCA</t>
  </si>
  <si>
    <t>Obveznik: ĐURO ĐAKOVIĆ Holding d.d.</t>
  </si>
  <si>
    <t>KONSOLIDIRANI RAČUN DOBITI I GUBITKA</t>
  </si>
  <si>
    <t>KONSOLIDIRANI IZVJEŠTAJ O NOVČANOM TIJEKU - Indirektna metoda</t>
  </si>
  <si>
    <t>KONSOLIDIRANI IZVJEŠTAJ O PROMJENAMA KAPITALA</t>
  </si>
  <si>
    <t xml:space="preserve">     1. Kamate, tečajne razlike, dividende i slični prihodi iz odnosa s povezanim
         povezanim poduzetnicima</t>
  </si>
  <si>
    <t xml:space="preserve">     2. Kamate, tečajne razlike, dividende, slični prihodi iz odnosa s nepovezanim
          nepovezanim poduzetnicima i drugim osobama</t>
  </si>
  <si>
    <t>POSAVAC SLAVEN</t>
  </si>
  <si>
    <t>MAZAL TOMISLAV</t>
  </si>
  <si>
    <t>ĐURO ĐAKOVIĆ Industrijska rješenja d.d.</t>
  </si>
  <si>
    <t>1.1.2015.</t>
  </si>
  <si>
    <t>31.12.2015.</t>
  </si>
  <si>
    <t>stanje na dan 31.12.2015.</t>
  </si>
  <si>
    <t>u razdoblju od 1.1.2015. do 31.12.2015.</t>
  </si>
  <si>
    <t>u razdoblju 1.1.2015. do 31.12.2015.</t>
  </si>
  <si>
    <t>035/446 256</t>
  </si>
  <si>
    <t>035/444 108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</si>
</sst>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9"/>
      <name val="Arial"/>
      <family val="2"/>
      <charset val="238"/>
    </font>
    <font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gray125">
        <fgColor indexed="22"/>
        <bgColor indexed="22"/>
      </patternFill>
    </fill>
    <fill>
      <patternFill patternType="lightGray">
        <fgColor indexed="22"/>
        <bgColor theme="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vertical="top"/>
    </xf>
  </cellStyleXfs>
  <cellXfs count="299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horizontal="center" wrapText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Font="1" applyAlignment="1" applyProtection="1">
      <alignment horizontal="right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19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6" xfId="0" applyFont="1" applyFill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0" xfId="4">
      <alignment vertical="top"/>
    </xf>
    <xf numFmtId="0" fontId="14" fillId="0" borderId="0" xfId="4" applyAlignment="1"/>
    <xf numFmtId="0" fontId="22" fillId="0" borderId="0" xfId="4" applyFont="1" applyAlignment="1"/>
    <xf numFmtId="0" fontId="1" fillId="0" borderId="0" xfId="4" applyFont="1" applyAlignment="1">
      <alignment wrapText="1"/>
    </xf>
    <xf numFmtId="0" fontId="1" fillId="0" borderId="0" xfId="0" applyFont="1"/>
    <xf numFmtId="0" fontId="1" fillId="0" borderId="0" xfId="4" applyFont="1" applyBorder="1" applyAlignment="1">
      <alignment wrapText="1"/>
    </xf>
    <xf numFmtId="0" fontId="23" fillId="3" borderId="17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23" fillId="0" borderId="7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0" fontId="18" fillId="0" borderId="0" xfId="3" applyFont="1" applyBorder="1" applyAlignment="1" applyProtection="1">
      <alignment vertical="center"/>
      <protection hidden="1"/>
    </xf>
    <xf numFmtId="0" fontId="18" fillId="0" borderId="0" xfId="2" applyFont="1" applyBorder="1" applyAlignment="1" applyProtection="1">
      <alignment vertical="center"/>
      <protection hidden="1"/>
    </xf>
    <xf numFmtId="0" fontId="18" fillId="0" borderId="0" xfId="3" applyFont="1" applyBorder="1" applyAlignment="1" applyProtection="1">
      <protection hidden="1"/>
    </xf>
    <xf numFmtId="0" fontId="14" fillId="0" borderId="0" xfId="3" applyAlignment="1"/>
    <xf numFmtId="0" fontId="18" fillId="0" borderId="0" xfId="3" applyFont="1" applyAlignment="1" applyProtection="1">
      <protection hidden="1"/>
    </xf>
    <xf numFmtId="0" fontId="19" fillId="0" borderId="0" xfId="0" applyFont="1" applyBorder="1" applyAlignment="1">
      <alignment horizontal="center" vertical="center" wrapText="1"/>
    </xf>
    <xf numFmtId="1" fontId="4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4" fillId="7" borderId="11" xfId="0" applyFont="1" applyFill="1" applyBorder="1" applyAlignment="1" applyProtection="1">
      <alignment horizontal="left" vertical="center"/>
      <protection locked="0" hidden="1"/>
    </xf>
    <xf numFmtId="0" fontId="5" fillId="8" borderId="11" xfId="0" applyFont="1" applyFill="1" applyBorder="1" applyAlignment="1">
      <alignment horizontal="left"/>
    </xf>
    <xf numFmtId="0" fontId="4" fillId="7" borderId="11" xfId="0" applyFont="1" applyFill="1" applyBorder="1" applyAlignment="1" applyProtection="1">
      <alignment horizontal="right" vertical="center"/>
      <protection locked="0" hidden="1"/>
    </xf>
    <xf numFmtId="49" fontId="4" fillId="7" borderId="11" xfId="0" applyNumberFormat="1" applyFont="1" applyFill="1" applyBorder="1" applyAlignment="1" applyProtection="1">
      <alignment horizontal="center" vertical="center"/>
      <protection locked="0" hidden="1"/>
    </xf>
    <xf numFmtId="49" fontId="4" fillId="8" borderId="11" xfId="0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5" applyFont="1" applyFill="1" applyBorder="1" applyAlignment="1">
      <alignment horizontal="center" vertical="center" wrapText="1"/>
    </xf>
    <xf numFmtId="14" fontId="11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/>
    <xf numFmtId="3" fontId="0" fillId="0" borderId="0" xfId="0" applyNumberFormat="1"/>
    <xf numFmtId="3" fontId="2" fillId="8" borderId="4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" fontId="2" fillId="0" borderId="38" xfId="0" applyNumberFormat="1" applyFont="1" applyBorder="1"/>
    <xf numFmtId="3" fontId="2" fillId="0" borderId="37" xfId="0" applyNumberFormat="1" applyFont="1" applyBorder="1"/>
    <xf numFmtId="0" fontId="2" fillId="0" borderId="0" xfId="0" applyFont="1"/>
    <xf numFmtId="0" fontId="4" fillId="2" borderId="19" xfId="0" applyFont="1" applyFill="1" applyBorder="1" applyAlignment="1" applyProtection="1">
      <alignment horizontal="left" vertical="center"/>
      <protection locked="0" hidden="1"/>
    </xf>
    <xf numFmtId="0" fontId="5" fillId="0" borderId="16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4" fillId="2" borderId="19" xfId="0" applyFont="1" applyFill="1" applyBorder="1" applyAlignment="1" applyProtection="1">
      <alignment horizontal="right" vertical="center"/>
      <protection locked="0" hidden="1"/>
    </xf>
    <xf numFmtId="0" fontId="4" fillId="2" borderId="16" xfId="0" applyFont="1" applyFill="1" applyBorder="1" applyAlignment="1" applyProtection="1">
      <alignment horizontal="right" vertical="center"/>
      <protection locked="0" hidden="1"/>
    </xf>
    <xf numFmtId="0" fontId="4" fillId="2" borderId="18" xfId="0" applyFont="1" applyFill="1" applyBorder="1" applyAlignment="1" applyProtection="1">
      <alignment horizontal="right" vertical="center"/>
      <protection locked="0" hidden="1"/>
    </xf>
    <xf numFmtId="49" fontId="4" fillId="2" borderId="19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8" xfId="0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20" xfId="3" applyFont="1" applyBorder="1" applyAlignment="1" applyProtection="1">
      <alignment horizontal="right"/>
      <protection hidden="1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8" fillId="2" borderId="19" xfId="1" applyFont="1" applyFill="1" applyBorder="1" applyAlignment="1" applyProtection="1">
      <protection locked="0" hidden="1"/>
    </xf>
    <xf numFmtId="0" fontId="4" fillId="0" borderId="16" xfId="0" applyFont="1" applyBorder="1" applyAlignment="1" applyProtection="1">
      <protection locked="0" hidden="1"/>
    </xf>
    <xf numFmtId="0" fontId="4" fillId="0" borderId="18" xfId="0" applyFont="1" applyBorder="1" applyAlignment="1" applyProtection="1">
      <protection locked="0" hidden="1"/>
    </xf>
    <xf numFmtId="0" fontId="27" fillId="0" borderId="16" xfId="0" applyFont="1" applyBorder="1" applyAlignment="1">
      <alignment vertical="top"/>
    </xf>
    <xf numFmtId="0" fontId="27" fillId="0" borderId="18" xfId="0" applyFont="1" applyBorder="1" applyAlignment="1">
      <alignment vertical="top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20" xfId="3" applyFont="1" applyFill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20" xfId="3" applyFont="1" applyBorder="1" applyAlignment="1" applyProtection="1">
      <alignment horizontal="right" wrapText="1"/>
      <protection hidden="1"/>
    </xf>
    <xf numFmtId="1" fontId="4" fillId="2" borderId="19" xfId="0" applyNumberFormat="1" applyFont="1" applyFill="1" applyBorder="1" applyAlignment="1" applyProtection="1">
      <alignment horizontal="center" vertical="center"/>
      <protection locked="0" hidden="1"/>
    </xf>
    <xf numFmtId="1" fontId="4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20" xfId="3" applyFont="1" applyBorder="1" applyAlignment="1" applyProtection="1">
      <alignment horizontal="right" wrapText="1"/>
      <protection hidden="1"/>
    </xf>
    <xf numFmtId="49" fontId="4" fillId="2" borderId="19" xfId="0" applyNumberFormat="1" applyFont="1" applyFill="1" applyBorder="1" applyAlignment="1" applyProtection="1">
      <alignment horizontal="left" vertical="center"/>
      <protection locked="0" hidden="1"/>
    </xf>
    <xf numFmtId="49" fontId="4" fillId="0" borderId="16" xfId="0" applyNumberFormat="1" applyFont="1" applyBorder="1" applyAlignment="1" applyProtection="1">
      <alignment horizontal="left" vertical="center"/>
      <protection locked="0" hidden="1"/>
    </xf>
    <xf numFmtId="49" fontId="4" fillId="0" borderId="18" xfId="0" applyNumberFormat="1" applyFont="1" applyBorder="1" applyAlignment="1" applyProtection="1">
      <alignment horizontal="left" vertical="center"/>
      <protection locked="0" hidden="1"/>
    </xf>
    <xf numFmtId="0" fontId="15" fillId="0" borderId="0" xfId="3" applyFont="1" applyAlignment="1"/>
    <xf numFmtId="49" fontId="4" fillId="2" borderId="19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18" xfId="3" applyNumberFormat="1" applyFont="1" applyBorder="1" applyAlignment="1" applyProtection="1">
      <alignment horizontal="center" vertical="center"/>
      <protection locked="0" hidden="1"/>
    </xf>
    <xf numFmtId="0" fontId="4" fillId="2" borderId="19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Border="1" applyAlignment="1"/>
    <xf numFmtId="0" fontId="7" fillId="0" borderId="18" xfId="3" applyFont="1" applyBorder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4" fillId="0" borderId="16" xfId="3" applyFont="1" applyBorder="1" applyAlignment="1" applyProtection="1">
      <alignment horizontal="left" vertical="center"/>
      <protection locked="0" hidden="1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49" fontId="29" fillId="2" borderId="19" xfId="1" applyNumberFormat="1" applyFont="1" applyFill="1" applyBorder="1" applyAlignment="1" applyProtection="1">
      <alignment horizontal="left" vertical="center"/>
      <protection locked="0" hidden="1"/>
    </xf>
    <xf numFmtId="49" fontId="4" fillId="2" borderId="19" xfId="3" applyNumberFormat="1" applyFont="1" applyFill="1" applyBorder="1" applyAlignment="1" applyProtection="1">
      <alignment horizontal="left" vertical="center"/>
      <protection locked="0" hidden="1"/>
    </xf>
    <xf numFmtId="49" fontId="4" fillId="0" borderId="16" xfId="3" applyNumberFormat="1" applyFont="1" applyBorder="1" applyAlignment="1" applyProtection="1">
      <alignment horizontal="left" vertical="center"/>
      <protection locked="0" hidden="1"/>
    </xf>
    <xf numFmtId="0" fontId="30" fillId="0" borderId="18" xfId="3" applyFont="1" applyBorder="1" applyAlignment="1">
      <alignment horizontal="left" vertical="center"/>
    </xf>
    <xf numFmtId="0" fontId="25" fillId="0" borderId="0" xfId="3" applyFont="1" applyAlignment="1" applyProtection="1">
      <alignment horizontal="left"/>
      <protection hidden="1"/>
    </xf>
    <xf numFmtId="0" fontId="11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1" xfId="3" applyFont="1" applyBorder="1" applyAlignment="1" applyProtection="1">
      <alignment horizontal="center" vertical="top"/>
      <protection hidden="1"/>
    </xf>
    <xf numFmtId="0" fontId="7" fillId="0" borderId="21" xfId="3" applyFont="1" applyBorder="1" applyAlignment="1">
      <alignment horizontal="center"/>
    </xf>
    <xf numFmtId="0" fontId="7" fillId="0" borderId="21" xfId="3" applyFont="1" applyBorder="1" applyAlignment="1"/>
    <xf numFmtId="0" fontId="26" fillId="0" borderId="0" xfId="2" applyFont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19" fillId="4" borderId="28" xfId="0" applyFont="1" applyFill="1" applyBorder="1" applyAlignment="1">
      <alignment horizontal="left" vertical="center" wrapText="1"/>
    </xf>
    <xf numFmtId="0" fontId="19" fillId="4" borderId="29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5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9" fillId="4" borderId="28" xfId="0" applyFont="1" applyFill="1" applyBorder="1" applyAlignment="1">
      <alignment vertical="center"/>
    </xf>
    <xf numFmtId="0" fontId="19" fillId="4" borderId="29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Alignment="1" applyProtection="1">
      <alignment horizontal="center" vertical="top" wrapText="1"/>
      <protection hidden="1"/>
    </xf>
    <xf numFmtId="0" fontId="11" fillId="2" borderId="27" xfId="0" applyFont="1" applyFill="1" applyBorder="1" applyAlignment="1" applyProtection="1">
      <alignment vertical="center" wrapText="1"/>
      <protection hidden="1"/>
    </xf>
    <xf numFmtId="0" fontId="11" fillId="2" borderId="28" xfId="0" applyFont="1" applyFill="1" applyBorder="1" applyAlignment="1" applyProtection="1">
      <alignment vertical="center" wrapText="1"/>
      <protection hidden="1"/>
    </xf>
    <xf numFmtId="0" fontId="11" fillId="2" borderId="29" xfId="0" applyFont="1" applyFill="1" applyBorder="1" applyAlignment="1" applyProtection="1">
      <alignment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30" xfId="0" applyFont="1" applyFill="1" applyBorder="1" applyAlignment="1" applyProtection="1">
      <alignment horizontal="center" vertical="center" wrapText="1"/>
      <protection hidden="1"/>
    </xf>
    <xf numFmtId="0" fontId="4" fillId="3" borderId="31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4" fillId="4" borderId="19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left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11" fillId="4" borderId="28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center" wrapText="1" indent="1"/>
    </xf>
    <xf numFmtId="0" fontId="5" fillId="0" borderId="35" xfId="0" applyFont="1" applyFill="1" applyBorder="1" applyAlignment="1">
      <alignment horizontal="left" vertical="center" wrapText="1" indent="1"/>
    </xf>
    <xf numFmtId="0" fontId="5" fillId="0" borderId="36" xfId="0" applyFont="1" applyFill="1" applyBorder="1" applyAlignment="1">
      <alignment horizontal="left" vertical="center" wrapText="1" indent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1" fillId="5" borderId="27" xfId="0" applyFont="1" applyFill="1" applyBorder="1" applyAlignment="1" applyProtection="1">
      <alignment vertical="center" wrapText="1"/>
      <protection hidden="1"/>
    </xf>
    <xf numFmtId="0" fontId="11" fillId="5" borderId="28" xfId="0" applyFont="1" applyFill="1" applyBorder="1" applyAlignment="1" applyProtection="1">
      <alignment vertical="center" wrapText="1"/>
      <protection hidden="1"/>
    </xf>
    <xf numFmtId="0" fontId="11" fillId="5" borderId="29" xfId="0" applyFont="1" applyFill="1" applyBorder="1" applyAlignment="1" applyProtection="1">
      <alignment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6" borderId="27" xfId="0" applyFont="1" applyFill="1" applyBorder="1" applyAlignment="1">
      <alignment horizontal="left" vertical="center" wrapText="1"/>
    </xf>
    <xf numFmtId="0" fontId="4" fillId="6" borderId="28" xfId="0" applyFont="1" applyFill="1" applyBorder="1" applyAlignment="1">
      <alignment horizontal="left" vertical="center" wrapText="1"/>
    </xf>
    <xf numFmtId="0" fontId="19" fillId="6" borderId="28" xfId="0" applyFont="1" applyFill="1" applyBorder="1" applyAlignment="1">
      <alignment vertical="center" wrapText="1"/>
    </xf>
    <xf numFmtId="0" fontId="19" fillId="6" borderId="29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8" fillId="2" borderId="27" xfId="0" applyFont="1" applyFill="1" applyBorder="1" applyAlignment="1" applyProtection="1">
      <alignment vertical="center" wrapText="1"/>
      <protection hidden="1"/>
    </xf>
    <xf numFmtId="0" fontId="8" fillId="2" borderId="28" xfId="0" applyFont="1" applyFill="1" applyBorder="1" applyAlignment="1" applyProtection="1">
      <alignment vertical="center" wrapText="1"/>
      <protection hidden="1"/>
    </xf>
    <xf numFmtId="0" fontId="8" fillId="2" borderId="29" xfId="0" applyFont="1" applyFill="1" applyBorder="1" applyAlignment="1" applyProtection="1">
      <alignment vertical="center" wrapText="1"/>
      <protection hidden="1"/>
    </xf>
    <xf numFmtId="0" fontId="4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9" fillId="0" borderId="25" xfId="0" applyFont="1" applyBorder="1"/>
    <xf numFmtId="0" fontId="19" fillId="0" borderId="26" xfId="0" applyFont="1" applyBorder="1"/>
    <xf numFmtId="0" fontId="19" fillId="0" borderId="32" xfId="0" applyFont="1" applyBorder="1"/>
    <xf numFmtId="0" fontId="19" fillId="0" borderId="33" xfId="0" applyFont="1" applyBorder="1"/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5" applyFont="1" applyFill="1" applyBorder="1" applyAlignment="1" applyProtection="1">
      <alignment horizontal="center" vertical="center"/>
      <protection hidden="1"/>
    </xf>
    <xf numFmtId="14" fontId="11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5" applyFont="1" applyBorder="1" applyAlignment="1">
      <alignment vertical="center"/>
    </xf>
    <xf numFmtId="0" fontId="23" fillId="3" borderId="17" xfId="0" applyFont="1" applyFill="1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5" fillId="0" borderId="0" xfId="5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15" fillId="0" borderId="0" xfId="4" applyFont="1" applyAlignment="1"/>
    <xf numFmtId="0" fontId="21" fillId="0" borderId="0" xfId="4" applyFont="1" applyBorder="1" applyAlignment="1">
      <alignment horizontal="justify" vertical="top" wrapText="1"/>
    </xf>
    <xf numFmtId="0" fontId="14" fillId="0" borderId="0" xfId="4" applyAlignment="1"/>
  </cellXfs>
  <cellStyles count="6">
    <cellStyle name="Hiperveza" xfId="1" builtinId="8"/>
    <cellStyle name="Normal_TFI-KI" xfId="2"/>
    <cellStyle name="Normal_TFI-POD" xfId="3"/>
    <cellStyle name="Normalno" xfId="0" builtinId="0"/>
    <cellStyle name="Stil 1" xfId="5"/>
    <cellStyle name="Style 1" xfId="4"/>
  </cellStyles>
  <dxfs count="8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uro-dakovic.com/" TargetMode="External"/><Relationship Id="rId1" Type="http://schemas.openxmlformats.org/officeDocument/2006/relationships/hyperlink" Target="mailto:uprava@duro-dakovi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5"/>
  <sheetViews>
    <sheetView view="pageBreakPreview" topLeftCell="A4" zoomScale="110" zoomScaleNormal="100" zoomScaleSheetLayoutView="100" workbookViewId="0">
      <selection activeCell="I25" sqref="I25"/>
    </sheetView>
  </sheetViews>
  <sheetFormatPr defaultColWidth="9.140625" defaultRowHeight="12.75"/>
  <cols>
    <col min="1" max="1" width="9.140625" style="23"/>
    <col min="2" max="2" width="13" style="23" customWidth="1"/>
    <col min="3" max="6" width="9.140625" style="23"/>
    <col min="7" max="7" width="15.140625" style="23" customWidth="1"/>
    <col min="8" max="8" width="19.28515625" style="23" customWidth="1"/>
    <col min="9" max="9" width="14.42578125" style="23" customWidth="1"/>
    <col min="10" max="16384" width="9.140625" style="23"/>
  </cols>
  <sheetData>
    <row r="1" spans="1:12" ht="15.75">
      <c r="A1" s="169" t="s">
        <v>251</v>
      </c>
      <c r="B1" s="169"/>
      <c r="C1" s="169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46" t="s">
        <v>252</v>
      </c>
      <c r="B2" s="146"/>
      <c r="C2" s="146"/>
      <c r="D2" s="147"/>
      <c r="E2" s="24" t="s">
        <v>349</v>
      </c>
      <c r="F2" s="25"/>
      <c r="G2" s="26" t="s">
        <v>253</v>
      </c>
      <c r="H2" s="24" t="s">
        <v>350</v>
      </c>
      <c r="I2" s="27"/>
      <c r="J2" s="22"/>
      <c r="K2" s="22"/>
      <c r="L2" s="22"/>
    </row>
    <row r="3" spans="1:12">
      <c r="A3" s="28"/>
      <c r="B3" s="28"/>
      <c r="C3" s="28"/>
      <c r="D3" s="28"/>
      <c r="E3" s="29"/>
      <c r="F3" s="29"/>
      <c r="G3" s="28"/>
      <c r="H3" s="28"/>
      <c r="I3" s="30"/>
      <c r="J3" s="22"/>
      <c r="K3" s="22"/>
      <c r="L3" s="22"/>
    </row>
    <row r="4" spans="1:12" ht="15.75">
      <c r="A4" s="148" t="s">
        <v>254</v>
      </c>
      <c r="B4" s="148"/>
      <c r="C4" s="148"/>
      <c r="D4" s="148"/>
      <c r="E4" s="148"/>
      <c r="F4" s="148"/>
      <c r="G4" s="148"/>
      <c r="H4" s="148"/>
      <c r="I4" s="148"/>
      <c r="J4" s="22"/>
      <c r="K4" s="22"/>
      <c r="L4" s="22"/>
    </row>
    <row r="5" spans="1:12">
      <c r="A5" s="31"/>
      <c r="B5" s="31"/>
      <c r="C5" s="31"/>
      <c r="D5" s="32"/>
      <c r="E5" s="33"/>
      <c r="F5" s="34"/>
      <c r="G5" s="35"/>
      <c r="H5" s="36"/>
      <c r="I5" s="37"/>
      <c r="J5" s="22"/>
      <c r="K5" s="22"/>
      <c r="L5" s="22"/>
    </row>
    <row r="6" spans="1:12">
      <c r="A6" s="134" t="s">
        <v>255</v>
      </c>
      <c r="B6" s="135"/>
      <c r="C6" s="132" t="s">
        <v>318</v>
      </c>
      <c r="D6" s="133"/>
      <c r="E6" s="149"/>
      <c r="F6" s="149"/>
      <c r="G6" s="149"/>
      <c r="H6" s="149"/>
      <c r="I6" s="39"/>
      <c r="J6" s="22"/>
      <c r="K6" s="22"/>
      <c r="L6" s="22"/>
    </row>
    <row r="7" spans="1:12">
      <c r="A7" s="40"/>
      <c r="B7" s="40"/>
      <c r="C7" s="31"/>
      <c r="D7" s="31"/>
      <c r="E7" s="149"/>
      <c r="F7" s="149"/>
      <c r="G7" s="149"/>
      <c r="H7" s="149"/>
      <c r="I7" s="39"/>
      <c r="J7" s="22"/>
      <c r="K7" s="22"/>
      <c r="L7" s="22"/>
    </row>
    <row r="8" spans="1:12">
      <c r="A8" s="150" t="s">
        <v>256</v>
      </c>
      <c r="B8" s="151"/>
      <c r="C8" s="132" t="s">
        <v>319</v>
      </c>
      <c r="D8" s="133"/>
      <c r="E8" s="149"/>
      <c r="F8" s="149"/>
      <c r="G8" s="149"/>
      <c r="H8" s="149"/>
      <c r="I8" s="32"/>
      <c r="J8" s="22"/>
      <c r="K8" s="22"/>
      <c r="L8" s="22"/>
    </row>
    <row r="9" spans="1:12">
      <c r="A9" s="41"/>
      <c r="B9" s="41"/>
      <c r="C9" s="42"/>
      <c r="D9" s="31"/>
      <c r="E9" s="31"/>
      <c r="F9" s="31"/>
      <c r="G9" s="31"/>
      <c r="H9" s="31"/>
      <c r="I9" s="31"/>
      <c r="J9" s="22"/>
      <c r="K9" s="22"/>
      <c r="L9" s="22"/>
    </row>
    <row r="10" spans="1:12">
      <c r="A10" s="143" t="s">
        <v>257</v>
      </c>
      <c r="B10" s="144"/>
      <c r="C10" s="132">
        <v>58828286397</v>
      </c>
      <c r="D10" s="133"/>
      <c r="E10" s="31"/>
      <c r="F10" s="31"/>
      <c r="G10" s="31"/>
      <c r="H10" s="31"/>
      <c r="I10" s="31"/>
      <c r="J10" s="22"/>
      <c r="K10" s="22"/>
      <c r="L10" s="22"/>
    </row>
    <row r="11" spans="1:12">
      <c r="A11" s="145"/>
      <c r="B11" s="145"/>
      <c r="C11" s="31"/>
      <c r="D11" s="31"/>
      <c r="E11" s="31"/>
      <c r="F11" s="31"/>
      <c r="G11" s="31"/>
      <c r="H11" s="31"/>
      <c r="I11" s="31"/>
      <c r="J11" s="22"/>
      <c r="K11" s="22"/>
      <c r="L11" s="22"/>
    </row>
    <row r="12" spans="1:12">
      <c r="A12" s="134" t="s">
        <v>258</v>
      </c>
      <c r="B12" s="135"/>
      <c r="C12" s="126" t="s">
        <v>320</v>
      </c>
      <c r="D12" s="136"/>
      <c r="E12" s="136"/>
      <c r="F12" s="136"/>
      <c r="G12" s="136"/>
      <c r="H12" s="136"/>
      <c r="I12" s="137"/>
      <c r="J12" s="22"/>
      <c r="K12" s="22"/>
      <c r="L12" s="22"/>
    </row>
    <row r="13" spans="1:12">
      <c r="A13" s="40"/>
      <c r="B13" s="40"/>
      <c r="C13" s="43"/>
      <c r="D13" s="31"/>
      <c r="E13" s="31"/>
      <c r="F13" s="31"/>
      <c r="G13" s="31"/>
      <c r="H13" s="31"/>
      <c r="I13" s="31"/>
      <c r="J13" s="22"/>
      <c r="K13" s="22"/>
      <c r="L13" s="22"/>
    </row>
    <row r="14" spans="1:12">
      <c r="A14" s="134" t="s">
        <v>259</v>
      </c>
      <c r="B14" s="135"/>
      <c r="C14" s="152">
        <v>35000</v>
      </c>
      <c r="D14" s="153"/>
      <c r="E14" s="31"/>
      <c r="F14" s="126" t="s">
        <v>321</v>
      </c>
      <c r="G14" s="136"/>
      <c r="H14" s="136"/>
      <c r="I14" s="137"/>
      <c r="J14" s="22"/>
      <c r="K14" s="22"/>
      <c r="L14" s="22"/>
    </row>
    <row r="15" spans="1:12">
      <c r="A15" s="40"/>
      <c r="B15" s="40"/>
      <c r="C15" s="31"/>
      <c r="D15" s="31"/>
      <c r="E15" s="31"/>
      <c r="F15" s="31"/>
      <c r="G15" s="31"/>
      <c r="H15" s="31"/>
      <c r="I15" s="31"/>
      <c r="J15" s="22"/>
      <c r="K15" s="22"/>
      <c r="L15" s="22"/>
    </row>
    <row r="16" spans="1:12">
      <c r="A16" s="134" t="s">
        <v>260</v>
      </c>
      <c r="B16" s="135"/>
      <c r="C16" s="126" t="s">
        <v>322</v>
      </c>
      <c r="D16" s="136"/>
      <c r="E16" s="136"/>
      <c r="F16" s="136"/>
      <c r="G16" s="136"/>
      <c r="H16" s="136"/>
      <c r="I16" s="137"/>
      <c r="J16" s="22"/>
      <c r="K16" s="22"/>
      <c r="L16" s="22"/>
    </row>
    <row r="17" spans="1:12">
      <c r="A17" s="40"/>
      <c r="B17" s="40"/>
      <c r="C17" s="31"/>
      <c r="D17" s="31"/>
      <c r="E17" s="31"/>
      <c r="F17" s="31"/>
      <c r="G17" s="31"/>
      <c r="H17" s="31"/>
      <c r="I17" s="31"/>
      <c r="J17" s="22"/>
      <c r="K17" s="22"/>
      <c r="L17" s="22"/>
    </row>
    <row r="18" spans="1:12">
      <c r="A18" s="134" t="s">
        <v>261</v>
      </c>
      <c r="B18" s="135"/>
      <c r="C18" s="138" t="s">
        <v>323</v>
      </c>
      <c r="D18" s="139"/>
      <c r="E18" s="139"/>
      <c r="F18" s="139"/>
      <c r="G18" s="139"/>
      <c r="H18" s="139"/>
      <c r="I18" s="140"/>
      <c r="J18" s="22"/>
      <c r="K18" s="22"/>
      <c r="L18" s="22"/>
    </row>
    <row r="19" spans="1:12">
      <c r="A19" s="40"/>
      <c r="B19" s="40"/>
      <c r="C19" s="43"/>
      <c r="D19" s="31"/>
      <c r="E19" s="31"/>
      <c r="F19" s="31"/>
      <c r="G19" s="31"/>
      <c r="H19" s="31"/>
      <c r="I19" s="31"/>
      <c r="J19" s="22"/>
      <c r="K19" s="22"/>
      <c r="L19" s="22"/>
    </row>
    <row r="20" spans="1:12">
      <c r="A20" s="134" t="s">
        <v>262</v>
      </c>
      <c r="B20" s="135"/>
      <c r="C20" s="138" t="s">
        <v>324</v>
      </c>
      <c r="D20" s="139"/>
      <c r="E20" s="139"/>
      <c r="F20" s="139"/>
      <c r="G20" s="139"/>
      <c r="H20" s="139"/>
      <c r="I20" s="140"/>
      <c r="J20" s="22"/>
      <c r="K20" s="22"/>
      <c r="L20" s="22"/>
    </row>
    <row r="21" spans="1:12">
      <c r="A21" s="40"/>
      <c r="B21" s="40"/>
      <c r="C21" s="43"/>
      <c r="D21" s="31"/>
      <c r="E21" s="31"/>
      <c r="F21" s="31"/>
      <c r="G21" s="31"/>
      <c r="H21" s="31"/>
      <c r="I21" s="31"/>
      <c r="J21" s="22"/>
      <c r="K21" s="22"/>
      <c r="L21" s="22"/>
    </row>
    <row r="22" spans="1:12">
      <c r="A22" s="134" t="s">
        <v>263</v>
      </c>
      <c r="B22" s="135"/>
      <c r="C22" s="110">
        <v>396</v>
      </c>
      <c r="D22" s="126" t="s">
        <v>321</v>
      </c>
      <c r="E22" s="127"/>
      <c r="F22" s="128"/>
      <c r="G22" s="154"/>
      <c r="H22" s="155"/>
      <c r="I22" s="45"/>
      <c r="J22" s="22"/>
      <c r="K22" s="22"/>
      <c r="L22" s="22"/>
    </row>
    <row r="23" spans="1:12">
      <c r="A23" s="40"/>
      <c r="B23" s="40"/>
      <c r="C23" s="31"/>
      <c r="D23" s="46"/>
      <c r="E23" s="46"/>
      <c r="F23" s="46"/>
      <c r="G23" s="46"/>
      <c r="H23" s="31"/>
      <c r="I23" s="32"/>
      <c r="J23" s="22"/>
      <c r="K23" s="22"/>
      <c r="L23" s="22"/>
    </row>
    <row r="24" spans="1:12">
      <c r="A24" s="134" t="s">
        <v>264</v>
      </c>
      <c r="B24" s="135"/>
      <c r="C24" s="110">
        <v>12</v>
      </c>
      <c r="D24" s="126" t="s">
        <v>325</v>
      </c>
      <c r="E24" s="127"/>
      <c r="F24" s="127"/>
      <c r="G24" s="128"/>
      <c r="H24" s="38" t="s">
        <v>265</v>
      </c>
      <c r="I24" s="47">
        <v>872</v>
      </c>
      <c r="J24" s="22"/>
      <c r="K24" s="22"/>
      <c r="L24" s="22"/>
    </row>
    <row r="25" spans="1:12">
      <c r="A25" s="40"/>
      <c r="B25" s="40"/>
      <c r="C25" s="31"/>
      <c r="D25" s="46"/>
      <c r="E25" s="46"/>
      <c r="F25" s="46"/>
      <c r="G25" s="40"/>
      <c r="H25" s="40" t="s">
        <v>266</v>
      </c>
      <c r="I25" s="43"/>
      <c r="J25" s="22"/>
      <c r="K25" s="22"/>
      <c r="L25" s="22"/>
    </row>
    <row r="26" spans="1:12">
      <c r="A26" s="134" t="s">
        <v>267</v>
      </c>
      <c r="B26" s="135"/>
      <c r="C26" s="48" t="s">
        <v>326</v>
      </c>
      <c r="D26" s="49"/>
      <c r="E26" s="22"/>
      <c r="F26" s="50"/>
      <c r="G26" s="134" t="s">
        <v>268</v>
      </c>
      <c r="H26" s="135"/>
      <c r="I26" s="51" t="s">
        <v>327</v>
      </c>
      <c r="J26" s="22"/>
      <c r="K26" s="22"/>
      <c r="L26" s="22"/>
    </row>
    <row r="27" spans="1:12">
      <c r="A27" s="40"/>
      <c r="B27" s="40"/>
      <c r="C27" s="31"/>
      <c r="D27" s="50"/>
      <c r="E27" s="50"/>
      <c r="F27" s="50"/>
      <c r="G27" s="50"/>
      <c r="H27" s="31"/>
      <c r="I27" s="52"/>
      <c r="J27" s="22"/>
      <c r="K27" s="22"/>
      <c r="L27" s="22"/>
    </row>
    <row r="28" spans="1:12">
      <c r="A28" s="156" t="s">
        <v>269</v>
      </c>
      <c r="B28" s="157"/>
      <c r="C28" s="158"/>
      <c r="D28" s="158"/>
      <c r="E28" s="159" t="s">
        <v>270</v>
      </c>
      <c r="F28" s="160"/>
      <c r="G28" s="160"/>
      <c r="H28" s="161" t="s">
        <v>271</v>
      </c>
      <c r="I28" s="161"/>
      <c r="J28" s="22"/>
      <c r="K28" s="22"/>
      <c r="L28" s="22"/>
    </row>
    <row r="29" spans="1:12">
      <c r="A29" s="22"/>
      <c r="B29" s="22"/>
      <c r="C29" s="22"/>
      <c r="D29" s="37"/>
      <c r="E29" s="31"/>
      <c r="F29" s="31"/>
      <c r="G29" s="31"/>
      <c r="H29" s="53"/>
      <c r="I29" s="52"/>
      <c r="J29" s="22"/>
      <c r="K29" s="22"/>
      <c r="L29" s="22"/>
    </row>
    <row r="30" spans="1:12">
      <c r="A30" s="126" t="s">
        <v>328</v>
      </c>
      <c r="B30" s="141"/>
      <c r="C30" s="141"/>
      <c r="D30" s="142"/>
      <c r="E30" s="129" t="s">
        <v>329</v>
      </c>
      <c r="F30" s="130"/>
      <c r="G30" s="131"/>
      <c r="H30" s="132" t="s">
        <v>330</v>
      </c>
      <c r="I30" s="133"/>
      <c r="J30" s="22"/>
      <c r="K30" s="22"/>
      <c r="L30" s="22"/>
    </row>
    <row r="31" spans="1:12">
      <c r="A31" s="44"/>
      <c r="B31" s="44"/>
      <c r="C31" s="43"/>
      <c r="D31" s="162"/>
      <c r="E31" s="162"/>
      <c r="F31" s="162"/>
      <c r="G31" s="163"/>
      <c r="H31" s="31"/>
      <c r="I31" s="56"/>
      <c r="J31" s="22"/>
      <c r="K31" s="22"/>
      <c r="L31" s="22"/>
    </row>
    <row r="32" spans="1:12">
      <c r="A32" s="126" t="s">
        <v>348</v>
      </c>
      <c r="B32" s="141"/>
      <c r="C32" s="141"/>
      <c r="D32" s="142"/>
      <c r="E32" s="129" t="s">
        <v>329</v>
      </c>
      <c r="F32" s="130"/>
      <c r="G32" s="131"/>
      <c r="H32" s="132" t="s">
        <v>331</v>
      </c>
      <c r="I32" s="133"/>
      <c r="J32" s="22"/>
      <c r="K32" s="22"/>
      <c r="L32" s="22"/>
    </row>
    <row r="33" spans="1:12">
      <c r="A33" s="44"/>
      <c r="B33" s="44"/>
      <c r="C33" s="43"/>
      <c r="D33" s="54"/>
      <c r="E33" s="54"/>
      <c r="F33" s="54"/>
      <c r="G33" s="55"/>
      <c r="H33" s="31"/>
      <c r="I33" s="57"/>
      <c r="J33" s="22"/>
      <c r="K33" s="22"/>
      <c r="L33" s="22"/>
    </row>
    <row r="34" spans="1:12">
      <c r="A34" s="126" t="s">
        <v>332</v>
      </c>
      <c r="B34" s="141"/>
      <c r="C34" s="141"/>
      <c r="D34" s="142"/>
      <c r="E34" s="129" t="s">
        <v>329</v>
      </c>
      <c r="F34" s="130"/>
      <c r="G34" s="131"/>
      <c r="H34" s="132" t="s">
        <v>333</v>
      </c>
      <c r="I34" s="133"/>
      <c r="J34" s="22"/>
      <c r="K34" s="22"/>
      <c r="L34" s="22"/>
    </row>
    <row r="35" spans="1:12">
      <c r="A35" s="44"/>
      <c r="B35" s="44"/>
      <c r="C35" s="43"/>
      <c r="D35" s="54"/>
      <c r="E35" s="54"/>
      <c r="F35" s="54"/>
      <c r="G35" s="55"/>
      <c r="H35" s="31"/>
      <c r="I35" s="57"/>
      <c r="J35" s="22"/>
      <c r="K35" s="22"/>
      <c r="L35" s="22"/>
    </row>
    <row r="36" spans="1:12">
      <c r="A36" s="126" t="s">
        <v>334</v>
      </c>
      <c r="B36" s="127"/>
      <c r="C36" s="127"/>
      <c r="D36" s="128"/>
      <c r="E36" s="129" t="s">
        <v>329</v>
      </c>
      <c r="F36" s="130"/>
      <c r="G36" s="131"/>
      <c r="H36" s="132" t="s">
        <v>335</v>
      </c>
      <c r="I36" s="133"/>
      <c r="J36" s="22"/>
      <c r="K36" s="22"/>
      <c r="L36" s="22"/>
    </row>
    <row r="37" spans="1:12">
      <c r="A37" s="58"/>
      <c r="B37" s="58"/>
      <c r="C37" s="175"/>
      <c r="D37" s="176"/>
      <c r="E37" s="31"/>
      <c r="F37" s="175"/>
      <c r="G37" s="176"/>
      <c r="H37" s="31"/>
      <c r="I37" s="31"/>
      <c r="J37" s="22"/>
      <c r="K37" s="22"/>
      <c r="L37" s="22"/>
    </row>
    <row r="38" spans="1:12">
      <c r="A38" s="126" t="s">
        <v>336</v>
      </c>
      <c r="B38" s="127"/>
      <c r="C38" s="127"/>
      <c r="D38" s="128"/>
      <c r="E38" s="129" t="s">
        <v>329</v>
      </c>
      <c r="F38" s="130"/>
      <c r="G38" s="131"/>
      <c r="H38" s="132" t="s">
        <v>337</v>
      </c>
      <c r="I38" s="133"/>
      <c r="J38" s="22"/>
      <c r="K38" s="22"/>
      <c r="L38" s="22"/>
    </row>
    <row r="39" spans="1:12">
      <c r="A39" s="58"/>
      <c r="B39" s="58"/>
      <c r="C39" s="59"/>
      <c r="D39" s="60"/>
      <c r="E39" s="31"/>
      <c r="F39" s="59"/>
      <c r="G39" s="60"/>
      <c r="H39" s="31"/>
      <c r="I39" s="31"/>
      <c r="J39" s="22"/>
      <c r="K39" s="22"/>
      <c r="L39" s="22"/>
    </row>
    <row r="40" spans="1:12">
      <c r="A40" s="126"/>
      <c r="B40" s="127"/>
      <c r="C40" s="127"/>
      <c r="D40" s="128"/>
      <c r="E40" s="129"/>
      <c r="F40" s="130"/>
      <c r="G40" s="131"/>
      <c r="H40" s="132"/>
      <c r="I40" s="133"/>
      <c r="J40" s="22"/>
      <c r="K40" s="22"/>
      <c r="L40" s="22"/>
    </row>
    <row r="41" spans="1:12">
      <c r="A41" s="111"/>
      <c r="B41" s="112"/>
      <c r="C41" s="112"/>
      <c r="D41" s="112"/>
      <c r="E41" s="113"/>
      <c r="F41" s="113"/>
      <c r="G41" s="113"/>
      <c r="H41" s="114"/>
      <c r="I41" s="115"/>
      <c r="J41" s="22"/>
      <c r="K41" s="22"/>
      <c r="L41" s="22"/>
    </row>
    <row r="42" spans="1:12">
      <c r="A42" s="126"/>
      <c r="B42" s="127"/>
      <c r="C42" s="127"/>
      <c r="D42" s="128"/>
      <c r="E42" s="129"/>
      <c r="F42" s="130"/>
      <c r="G42" s="131"/>
      <c r="H42" s="132"/>
      <c r="I42" s="133"/>
      <c r="J42" s="22"/>
      <c r="K42" s="22"/>
      <c r="L42" s="22"/>
    </row>
    <row r="43" spans="1:12">
      <c r="A43" s="58"/>
      <c r="B43" s="58"/>
      <c r="C43" s="59"/>
      <c r="D43" s="60"/>
      <c r="E43" s="31"/>
      <c r="F43" s="59"/>
      <c r="G43" s="60"/>
      <c r="H43" s="31"/>
      <c r="I43" s="31"/>
      <c r="J43" s="22"/>
      <c r="K43" s="22"/>
      <c r="L43" s="22"/>
    </row>
    <row r="44" spans="1:12">
      <c r="A44" s="61"/>
      <c r="B44" s="61"/>
      <c r="C44" s="61"/>
      <c r="D44" s="42"/>
      <c r="E44" s="42"/>
      <c r="F44" s="61"/>
      <c r="G44" s="42"/>
      <c r="H44" s="42"/>
      <c r="I44" s="42"/>
      <c r="J44" s="22"/>
      <c r="K44" s="22"/>
      <c r="L44" s="22"/>
    </row>
    <row r="45" spans="1:12">
      <c r="A45" s="164" t="s">
        <v>272</v>
      </c>
      <c r="B45" s="165"/>
      <c r="C45" s="170"/>
      <c r="D45" s="171"/>
      <c r="E45" s="32"/>
      <c r="F45" s="172"/>
      <c r="G45" s="173"/>
      <c r="H45" s="173"/>
      <c r="I45" s="174"/>
      <c r="J45" s="22"/>
      <c r="K45" s="22"/>
      <c r="L45" s="22"/>
    </row>
    <row r="46" spans="1:12">
      <c r="A46" s="58"/>
      <c r="B46" s="58"/>
      <c r="C46" s="175"/>
      <c r="D46" s="176"/>
      <c r="E46" s="31"/>
      <c r="F46" s="175"/>
      <c r="G46" s="177"/>
      <c r="H46" s="62"/>
      <c r="I46" s="62"/>
      <c r="J46" s="22"/>
      <c r="K46" s="22"/>
      <c r="L46" s="22"/>
    </row>
    <row r="47" spans="1:12">
      <c r="A47" s="164" t="s">
        <v>273</v>
      </c>
      <c r="B47" s="165"/>
      <c r="C47" s="172" t="s">
        <v>346</v>
      </c>
      <c r="D47" s="178"/>
      <c r="E47" s="178"/>
      <c r="F47" s="178"/>
      <c r="G47" s="178"/>
      <c r="H47" s="178"/>
      <c r="I47" s="178"/>
      <c r="J47" s="22"/>
      <c r="K47" s="22"/>
      <c r="L47" s="22"/>
    </row>
    <row r="48" spans="1:12">
      <c r="A48" s="40"/>
      <c r="B48" s="40"/>
      <c r="C48" s="63" t="s">
        <v>274</v>
      </c>
      <c r="D48" s="32"/>
      <c r="E48" s="32"/>
      <c r="F48" s="32"/>
      <c r="G48" s="32"/>
      <c r="H48" s="32"/>
      <c r="I48" s="32"/>
      <c r="J48" s="22"/>
      <c r="K48" s="22"/>
      <c r="L48" s="22"/>
    </row>
    <row r="49" spans="1:12">
      <c r="A49" s="164" t="s">
        <v>275</v>
      </c>
      <c r="B49" s="165"/>
      <c r="C49" s="166" t="s">
        <v>354</v>
      </c>
      <c r="D49" s="167"/>
      <c r="E49" s="168"/>
      <c r="F49" s="32"/>
      <c r="G49" s="38" t="s">
        <v>276</v>
      </c>
      <c r="H49" s="166" t="s">
        <v>355</v>
      </c>
      <c r="I49" s="168"/>
      <c r="J49" s="22"/>
      <c r="K49" s="22"/>
      <c r="L49" s="22"/>
    </row>
    <row r="50" spans="1:12">
      <c r="A50" s="40"/>
      <c r="B50" s="40"/>
      <c r="C50" s="63"/>
      <c r="D50" s="32"/>
      <c r="E50" s="32"/>
      <c r="F50" s="32"/>
      <c r="G50" s="32"/>
      <c r="H50" s="32"/>
      <c r="I50" s="32"/>
      <c r="J50" s="22"/>
      <c r="K50" s="22"/>
      <c r="L50" s="22"/>
    </row>
    <row r="51" spans="1:12">
      <c r="A51" s="164" t="s">
        <v>261</v>
      </c>
      <c r="B51" s="165"/>
      <c r="C51" s="181" t="s">
        <v>338</v>
      </c>
      <c r="D51" s="167"/>
      <c r="E51" s="167"/>
      <c r="F51" s="167"/>
      <c r="G51" s="167"/>
      <c r="H51" s="167"/>
      <c r="I51" s="168"/>
      <c r="J51" s="22"/>
      <c r="K51" s="22"/>
      <c r="L51" s="22"/>
    </row>
    <row r="52" spans="1:12">
      <c r="A52" s="40"/>
      <c r="B52" s="40"/>
      <c r="C52" s="32"/>
      <c r="D52" s="32"/>
      <c r="E52" s="32"/>
      <c r="F52" s="32"/>
      <c r="G52" s="32"/>
      <c r="H52" s="32"/>
      <c r="I52" s="32"/>
      <c r="J52" s="22"/>
      <c r="K52" s="22"/>
      <c r="L52" s="22"/>
    </row>
    <row r="53" spans="1:12">
      <c r="A53" s="134" t="s">
        <v>277</v>
      </c>
      <c r="B53" s="135"/>
      <c r="C53" s="182" t="s">
        <v>347</v>
      </c>
      <c r="D53" s="183"/>
      <c r="E53" s="183"/>
      <c r="F53" s="183"/>
      <c r="G53" s="183"/>
      <c r="H53" s="183"/>
      <c r="I53" s="184"/>
      <c r="J53" s="22"/>
      <c r="K53" s="22"/>
      <c r="L53" s="22"/>
    </row>
    <row r="54" spans="1:12">
      <c r="A54" s="64"/>
      <c r="B54" s="64"/>
      <c r="C54" s="187" t="s">
        <v>278</v>
      </c>
      <c r="D54" s="187"/>
      <c r="E54" s="187"/>
      <c r="F54" s="187"/>
      <c r="G54" s="187"/>
      <c r="H54" s="187"/>
      <c r="I54" s="66"/>
      <c r="J54" s="22"/>
      <c r="K54" s="22"/>
      <c r="L54" s="22"/>
    </row>
    <row r="55" spans="1:12">
      <c r="A55" s="64"/>
      <c r="B55" s="64"/>
      <c r="C55" s="65"/>
      <c r="D55" s="65"/>
      <c r="E55" s="65"/>
      <c r="F55" s="65"/>
      <c r="G55" s="65"/>
      <c r="H55" s="65"/>
      <c r="I55" s="66"/>
      <c r="J55" s="22"/>
      <c r="K55" s="22"/>
      <c r="L55" s="22"/>
    </row>
    <row r="56" spans="1:12">
      <c r="A56" s="64"/>
      <c r="B56" s="185" t="s">
        <v>279</v>
      </c>
      <c r="C56" s="186"/>
      <c r="D56" s="186"/>
      <c r="E56" s="186"/>
      <c r="F56" s="104"/>
      <c r="G56" s="104"/>
      <c r="H56" s="105"/>
      <c r="I56" s="105"/>
      <c r="J56" s="22"/>
      <c r="K56" s="22"/>
      <c r="L56" s="22"/>
    </row>
    <row r="57" spans="1:12">
      <c r="A57" s="64"/>
      <c r="B57" s="106" t="s">
        <v>317</v>
      </c>
      <c r="C57" s="107"/>
      <c r="D57" s="107"/>
      <c r="E57" s="107"/>
      <c r="F57" s="107"/>
      <c r="G57" s="107"/>
      <c r="H57" s="191" t="s">
        <v>311</v>
      </c>
      <c r="I57" s="191"/>
      <c r="J57" s="22"/>
      <c r="K57" s="22"/>
      <c r="L57" s="22"/>
    </row>
    <row r="58" spans="1:12">
      <c r="A58" s="64"/>
      <c r="B58" s="106" t="s">
        <v>312</v>
      </c>
      <c r="C58" s="107"/>
      <c r="D58" s="107"/>
      <c r="E58" s="107"/>
      <c r="F58" s="107"/>
      <c r="G58" s="107"/>
      <c r="H58" s="191"/>
      <c r="I58" s="191"/>
      <c r="J58" s="22"/>
      <c r="K58" s="22"/>
      <c r="L58" s="22"/>
    </row>
    <row r="59" spans="1:12">
      <c r="A59" s="64"/>
      <c r="B59" s="106" t="s">
        <v>313</v>
      </c>
      <c r="C59" s="107"/>
      <c r="D59" s="107"/>
      <c r="E59" s="107"/>
      <c r="F59" s="107"/>
      <c r="G59" s="107"/>
      <c r="H59" s="191"/>
      <c r="I59" s="191"/>
      <c r="J59" s="22"/>
      <c r="K59" s="22"/>
      <c r="L59" s="22"/>
    </row>
    <row r="60" spans="1:12">
      <c r="A60" s="64"/>
      <c r="B60" s="106" t="s">
        <v>314</v>
      </c>
      <c r="C60" s="108"/>
      <c r="D60" s="108"/>
      <c r="E60" s="108"/>
      <c r="F60" s="108"/>
      <c r="G60" s="108"/>
      <c r="H60" s="191"/>
      <c r="I60" s="191"/>
      <c r="J60" s="22"/>
      <c r="K60" s="22"/>
      <c r="L60" s="22"/>
    </row>
    <row r="61" spans="1:12">
      <c r="A61" s="64"/>
      <c r="B61" s="106" t="s">
        <v>315</v>
      </c>
      <c r="C61" s="108"/>
      <c r="D61" s="108"/>
      <c r="E61" s="108"/>
      <c r="F61" s="108"/>
      <c r="G61" s="108"/>
      <c r="H61" s="191"/>
      <c r="I61" s="191"/>
      <c r="J61" s="22"/>
      <c r="K61" s="22"/>
      <c r="L61" s="22"/>
    </row>
    <row r="62" spans="1:12">
      <c r="A62" s="64"/>
      <c r="B62" s="64"/>
      <c r="C62" s="65"/>
      <c r="D62" s="65"/>
      <c r="E62" s="65"/>
      <c r="F62" s="65"/>
      <c r="G62" s="65"/>
      <c r="H62" s="65"/>
      <c r="I62" s="66"/>
      <c r="J62" s="22"/>
      <c r="K62" s="22"/>
      <c r="L62" s="22"/>
    </row>
    <row r="63" spans="1:12" ht="13.5" thickBot="1">
      <c r="A63" s="67" t="s">
        <v>280</v>
      </c>
      <c r="B63" s="32"/>
      <c r="C63" s="32"/>
      <c r="D63" s="32"/>
      <c r="E63" s="32"/>
      <c r="F63" s="32"/>
      <c r="G63" s="68"/>
      <c r="H63" s="69"/>
      <c r="I63" s="68"/>
      <c r="J63" s="22"/>
      <c r="K63" s="22"/>
      <c r="L63" s="22"/>
    </row>
    <row r="64" spans="1:12">
      <c r="A64" s="32"/>
      <c r="B64" s="32"/>
      <c r="C64" s="32"/>
      <c r="D64" s="32"/>
      <c r="E64" s="64" t="s">
        <v>281</v>
      </c>
      <c r="F64" s="22"/>
      <c r="G64" s="188" t="s">
        <v>282</v>
      </c>
      <c r="H64" s="189"/>
      <c r="I64" s="190"/>
      <c r="J64" s="22"/>
      <c r="K64" s="22"/>
      <c r="L64" s="22"/>
    </row>
    <row r="65" spans="1:12">
      <c r="A65" s="70"/>
      <c r="B65" s="70"/>
      <c r="C65" s="37"/>
      <c r="D65" s="37"/>
      <c r="E65" s="37"/>
      <c r="F65" s="37"/>
      <c r="G65" s="179"/>
      <c r="H65" s="180"/>
      <c r="I65" s="37"/>
      <c r="J65" s="22"/>
      <c r="K65" s="22"/>
      <c r="L65" s="22"/>
    </row>
  </sheetData>
  <protectedRanges>
    <protectedRange sqref="I26 I24" name="Range1"/>
    <protectedRange sqref="E2" name="Range1_1"/>
    <protectedRange sqref="H2" name="Range1_2"/>
    <protectedRange sqref="C6:D6" name="Range1_1_1"/>
    <protectedRange sqref="C8:D8" name="Range1_1_1_1"/>
    <protectedRange sqref="C10:D10" name="Range1_1_2"/>
    <protectedRange sqref="C12:I12" name="Range1_1_3"/>
    <protectedRange sqref="C14:D14" name="Range1_1_4"/>
    <protectedRange sqref="F14:I14" name="Range1_1_5"/>
    <protectedRange sqref="C16:I16" name="Range1_1_6"/>
    <protectedRange sqref="C18:I18" name="Range1_1_7"/>
    <protectedRange sqref="C20:I20" name="Range1_1_8"/>
    <protectedRange sqref="C22" name="Range1_1_9"/>
    <protectedRange sqref="D22:F22" name="Range1_3"/>
    <protectedRange sqref="C24" name="Range1_2_1"/>
    <protectedRange sqref="D24:G24" name="Range1_4"/>
    <protectedRange sqref="C26" name="Range1_5"/>
    <protectedRange sqref="A30:I30" name="Range1_2_1_1"/>
    <protectedRange sqref="A32:D32" name="Range1_2_1_3"/>
  </protectedRanges>
  <mergeCells count="74">
    <mergeCell ref="G65:H65"/>
    <mergeCell ref="A51:B51"/>
    <mergeCell ref="C51:I51"/>
    <mergeCell ref="A53:B53"/>
    <mergeCell ref="C53:I53"/>
    <mergeCell ref="B56:E56"/>
    <mergeCell ref="C54:H54"/>
    <mergeCell ref="G64:I64"/>
    <mergeCell ref="H57:I61"/>
    <mergeCell ref="A49:B49"/>
    <mergeCell ref="C49:E49"/>
    <mergeCell ref="H49:I49"/>
    <mergeCell ref="A1:C1"/>
    <mergeCell ref="A47:B47"/>
    <mergeCell ref="A45:B45"/>
    <mergeCell ref="C45:D45"/>
    <mergeCell ref="F45:I45"/>
    <mergeCell ref="C46:D46"/>
    <mergeCell ref="F46:G46"/>
    <mergeCell ref="C47:I47"/>
    <mergeCell ref="C37:D37"/>
    <mergeCell ref="F37:G37"/>
    <mergeCell ref="A38:D38"/>
    <mergeCell ref="E38:G38"/>
    <mergeCell ref="H38:I38"/>
    <mergeCell ref="A30:D30"/>
    <mergeCell ref="E30:G30"/>
    <mergeCell ref="H30:I30"/>
    <mergeCell ref="A40:D40"/>
    <mergeCell ref="E40:G40"/>
    <mergeCell ref="H40:I40"/>
    <mergeCell ref="D31:G31"/>
    <mergeCell ref="A34:D34"/>
    <mergeCell ref="E34:G34"/>
    <mergeCell ref="H34:I34"/>
    <mergeCell ref="A36:D36"/>
    <mergeCell ref="E36:G36"/>
    <mergeCell ref="H36:I36"/>
    <mergeCell ref="D22:F22"/>
    <mergeCell ref="G22:H22"/>
    <mergeCell ref="G26:H26"/>
    <mergeCell ref="A28:D28"/>
    <mergeCell ref="E28:G28"/>
    <mergeCell ref="H28:I28"/>
    <mergeCell ref="A12:B12"/>
    <mergeCell ref="C12:I12"/>
    <mergeCell ref="A14:B14"/>
    <mergeCell ref="C14:D14"/>
    <mergeCell ref="F14:I14"/>
    <mergeCell ref="A10:B11"/>
    <mergeCell ref="C10:D10"/>
    <mergeCell ref="A2:D2"/>
    <mergeCell ref="A4:I4"/>
    <mergeCell ref="A6:B6"/>
    <mergeCell ref="C6:D6"/>
    <mergeCell ref="E6:H8"/>
    <mergeCell ref="A8:B8"/>
    <mergeCell ref="C8:D8"/>
    <mergeCell ref="A42:D42"/>
    <mergeCell ref="E42:G42"/>
    <mergeCell ref="H42:I42"/>
    <mergeCell ref="A16:B16"/>
    <mergeCell ref="C16:I16"/>
    <mergeCell ref="A18:B18"/>
    <mergeCell ref="C18:I18"/>
    <mergeCell ref="A20:B20"/>
    <mergeCell ref="C20:I20"/>
    <mergeCell ref="A32:D32"/>
    <mergeCell ref="E32:G32"/>
    <mergeCell ref="H32:I32"/>
    <mergeCell ref="A24:B24"/>
    <mergeCell ref="D24:G24"/>
    <mergeCell ref="A26:B26"/>
    <mergeCell ref="A22:B22"/>
  </mergeCells>
  <phoneticPr fontId="3" type="noConversion"/>
  <conditionalFormatting sqref="H29">
    <cfRule type="cellIs" dxfId="7" priority="2" stopIfTrue="1" operator="equal">
      <formula>"DA"</formula>
    </cfRule>
  </conditionalFormatting>
  <conditionalFormatting sqref="H2">
    <cfRule type="cellIs" dxfId="6" priority="3" stopIfTrue="1" operator="lessThan">
      <formula>#REF!</formula>
    </cfRule>
  </conditionalFormatting>
  <conditionalFormatting sqref="H2">
    <cfRule type="cellIs" dxfId="5" priority="1" stopIfTrue="1" operator="lessThan">
      <formula>#REF!</formula>
    </cfRule>
  </conditionalFormatting>
  <hyperlinks>
    <hyperlink ref="C18" r:id="rId1"/>
    <hyperlink ref="C20" r:id="rId2"/>
  </hyperlinks>
  <pageMargins left="0.75" right="0.75" top="1" bottom="1" header="0.5" footer="0.5"/>
  <pageSetup paperSize="9" scale="77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22"/>
  <sheetViews>
    <sheetView tabSelected="1" view="pageBreakPreview" topLeftCell="A82" zoomScale="110" zoomScaleNormal="100" workbookViewId="0">
      <selection activeCell="N109" sqref="N109"/>
    </sheetView>
  </sheetViews>
  <sheetFormatPr defaultRowHeight="12.75"/>
  <cols>
    <col min="10" max="10" width="10.7109375" customWidth="1"/>
    <col min="11" max="11" width="10.85546875" customWidth="1"/>
    <col min="13" max="13" width="11.28515625" bestFit="1" customWidth="1"/>
  </cols>
  <sheetData>
    <row r="1" spans="1:11" ht="13.15" customHeight="1">
      <c r="A1" s="223" t="s">
        <v>339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</row>
    <row r="2" spans="1:11">
      <c r="A2" s="227" t="s">
        <v>351</v>
      </c>
      <c r="B2" s="228"/>
      <c r="C2" s="228"/>
      <c r="D2" s="228"/>
      <c r="E2" s="228"/>
      <c r="F2" s="228"/>
      <c r="G2" s="228"/>
      <c r="H2" s="228"/>
      <c r="I2" s="228"/>
      <c r="J2" s="228"/>
      <c r="K2" s="226"/>
    </row>
    <row r="3" spans="1:11" ht="13.15" customHeight="1">
      <c r="A3" s="229" t="s">
        <v>340</v>
      </c>
      <c r="B3" s="230"/>
      <c r="C3" s="230"/>
      <c r="D3" s="230"/>
      <c r="E3" s="230"/>
      <c r="F3" s="230"/>
      <c r="G3" s="230"/>
      <c r="H3" s="230"/>
      <c r="I3" s="230"/>
      <c r="J3" s="230"/>
      <c r="K3" s="231"/>
    </row>
    <row r="4" spans="1:11" ht="34.5" thickBot="1">
      <c r="A4" s="232" t="s">
        <v>61</v>
      </c>
      <c r="B4" s="233"/>
      <c r="C4" s="233"/>
      <c r="D4" s="233"/>
      <c r="E4" s="233"/>
      <c r="F4" s="233"/>
      <c r="G4" s="233"/>
      <c r="H4" s="234"/>
      <c r="I4" s="72" t="s">
        <v>283</v>
      </c>
      <c r="J4" s="73" t="s">
        <v>115</v>
      </c>
      <c r="K4" s="74" t="s">
        <v>116</v>
      </c>
    </row>
    <row r="5" spans="1:11">
      <c r="A5" s="235">
        <v>1</v>
      </c>
      <c r="B5" s="235"/>
      <c r="C5" s="235"/>
      <c r="D5" s="235"/>
      <c r="E5" s="235"/>
      <c r="F5" s="235"/>
      <c r="G5" s="235"/>
      <c r="H5" s="235"/>
      <c r="I5" s="76">
        <v>2</v>
      </c>
      <c r="J5" s="75">
        <v>3</v>
      </c>
      <c r="K5" s="75">
        <v>4</v>
      </c>
    </row>
    <row r="6" spans="1:11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238"/>
    </row>
    <row r="7" spans="1:11">
      <c r="A7" s="210" t="s">
        <v>62</v>
      </c>
      <c r="B7" s="211"/>
      <c r="C7" s="211"/>
      <c r="D7" s="211"/>
      <c r="E7" s="211"/>
      <c r="F7" s="211"/>
      <c r="G7" s="211"/>
      <c r="H7" s="222"/>
      <c r="I7" s="6">
        <v>1</v>
      </c>
      <c r="J7" s="11"/>
      <c r="K7" s="11"/>
    </row>
    <row r="8" spans="1:11">
      <c r="A8" s="198" t="s">
        <v>13</v>
      </c>
      <c r="B8" s="199"/>
      <c r="C8" s="199"/>
      <c r="D8" s="199"/>
      <c r="E8" s="199"/>
      <c r="F8" s="199"/>
      <c r="G8" s="199"/>
      <c r="H8" s="200"/>
      <c r="I8" s="4">
        <v>2</v>
      </c>
      <c r="J8" s="12">
        <f>J9+J16+J26+J35+J39</f>
        <v>245907169</v>
      </c>
      <c r="K8" s="12">
        <f>K9+K16+K26+K35+K39</f>
        <v>276240761</v>
      </c>
    </row>
    <row r="9" spans="1:11">
      <c r="A9" s="192" t="s">
        <v>209</v>
      </c>
      <c r="B9" s="193"/>
      <c r="C9" s="193"/>
      <c r="D9" s="193"/>
      <c r="E9" s="193"/>
      <c r="F9" s="193"/>
      <c r="G9" s="193"/>
      <c r="H9" s="194"/>
      <c r="I9" s="4">
        <v>3</v>
      </c>
      <c r="J9" s="12">
        <f>SUM(J10:J15)</f>
        <v>25545877</v>
      </c>
      <c r="K9" s="12">
        <f>SUM(K10:K15)</f>
        <v>25425886</v>
      </c>
    </row>
    <row r="10" spans="1:11">
      <c r="A10" s="192" t="s">
        <v>117</v>
      </c>
      <c r="B10" s="193"/>
      <c r="C10" s="193"/>
      <c r="D10" s="193"/>
      <c r="E10" s="193"/>
      <c r="F10" s="193"/>
      <c r="G10" s="193"/>
      <c r="H10" s="194"/>
      <c r="I10" s="4">
        <v>4</v>
      </c>
      <c r="J10" s="13">
        <v>7595619</v>
      </c>
      <c r="K10" s="13">
        <v>6883374</v>
      </c>
    </row>
    <row r="11" spans="1:11">
      <c r="A11" s="192" t="s">
        <v>14</v>
      </c>
      <c r="B11" s="193"/>
      <c r="C11" s="193"/>
      <c r="D11" s="193"/>
      <c r="E11" s="193"/>
      <c r="F11" s="193"/>
      <c r="G11" s="193"/>
      <c r="H11" s="194"/>
      <c r="I11" s="4">
        <v>5</v>
      </c>
      <c r="J11" s="13">
        <v>3308005</v>
      </c>
      <c r="K11" s="13">
        <v>3889144</v>
      </c>
    </row>
    <row r="12" spans="1:11">
      <c r="A12" s="192" t="s">
        <v>118</v>
      </c>
      <c r="B12" s="193"/>
      <c r="C12" s="193"/>
      <c r="D12" s="193"/>
      <c r="E12" s="193"/>
      <c r="F12" s="193"/>
      <c r="G12" s="193"/>
      <c r="H12" s="194"/>
      <c r="I12" s="4">
        <v>6</v>
      </c>
      <c r="J12" s="13"/>
      <c r="K12" s="13"/>
    </row>
    <row r="13" spans="1:11">
      <c r="A13" s="192" t="s">
        <v>212</v>
      </c>
      <c r="B13" s="193"/>
      <c r="C13" s="193"/>
      <c r="D13" s="193"/>
      <c r="E13" s="193"/>
      <c r="F13" s="193"/>
      <c r="G13" s="193"/>
      <c r="H13" s="194"/>
      <c r="I13" s="4">
        <v>7</v>
      </c>
      <c r="J13" s="13">
        <v>37693</v>
      </c>
      <c r="K13" s="13"/>
    </row>
    <row r="14" spans="1:11">
      <c r="A14" s="192" t="s">
        <v>213</v>
      </c>
      <c r="B14" s="193"/>
      <c r="C14" s="193"/>
      <c r="D14" s="193"/>
      <c r="E14" s="193"/>
      <c r="F14" s="193"/>
      <c r="G14" s="193"/>
      <c r="H14" s="194"/>
      <c r="I14" s="4">
        <v>8</v>
      </c>
      <c r="J14" s="13">
        <v>14597013</v>
      </c>
      <c r="K14" s="13">
        <v>14607850</v>
      </c>
    </row>
    <row r="15" spans="1:11">
      <c r="A15" s="192" t="s">
        <v>214</v>
      </c>
      <c r="B15" s="193"/>
      <c r="C15" s="193"/>
      <c r="D15" s="193"/>
      <c r="E15" s="193"/>
      <c r="F15" s="193"/>
      <c r="G15" s="193"/>
      <c r="H15" s="194"/>
      <c r="I15" s="4">
        <v>9</v>
      </c>
      <c r="J15" s="13">
        <v>7547</v>
      </c>
      <c r="K15" s="13">
        <v>45518</v>
      </c>
    </row>
    <row r="16" spans="1:11">
      <c r="A16" s="192" t="s">
        <v>210</v>
      </c>
      <c r="B16" s="193"/>
      <c r="C16" s="193"/>
      <c r="D16" s="193"/>
      <c r="E16" s="193"/>
      <c r="F16" s="193"/>
      <c r="G16" s="193"/>
      <c r="H16" s="194"/>
      <c r="I16" s="4">
        <v>10</v>
      </c>
      <c r="J16" s="12">
        <f>SUM(J17:J25)</f>
        <v>207349185</v>
      </c>
      <c r="K16" s="12">
        <f>SUM(K17:K25)</f>
        <v>240293069</v>
      </c>
    </row>
    <row r="17" spans="1:11">
      <c r="A17" s="192" t="s">
        <v>215</v>
      </c>
      <c r="B17" s="193"/>
      <c r="C17" s="193"/>
      <c r="D17" s="193"/>
      <c r="E17" s="193"/>
      <c r="F17" s="193"/>
      <c r="G17" s="193"/>
      <c r="H17" s="194"/>
      <c r="I17" s="4">
        <v>11</v>
      </c>
      <c r="J17" s="13">
        <v>14249547</v>
      </c>
      <c r="K17" s="13">
        <v>15472391</v>
      </c>
    </row>
    <row r="18" spans="1:11">
      <c r="A18" s="192" t="s">
        <v>250</v>
      </c>
      <c r="B18" s="193"/>
      <c r="C18" s="193"/>
      <c r="D18" s="193"/>
      <c r="E18" s="193"/>
      <c r="F18" s="193"/>
      <c r="G18" s="193"/>
      <c r="H18" s="194"/>
      <c r="I18" s="4">
        <v>12</v>
      </c>
      <c r="J18" s="13">
        <v>99177922</v>
      </c>
      <c r="K18" s="13">
        <v>101740982</v>
      </c>
    </row>
    <row r="19" spans="1:11">
      <c r="A19" s="192" t="s">
        <v>216</v>
      </c>
      <c r="B19" s="193"/>
      <c r="C19" s="193"/>
      <c r="D19" s="193"/>
      <c r="E19" s="193"/>
      <c r="F19" s="193"/>
      <c r="G19" s="193"/>
      <c r="H19" s="194"/>
      <c r="I19" s="4">
        <v>13</v>
      </c>
      <c r="J19" s="13">
        <v>33064492</v>
      </c>
      <c r="K19" s="13">
        <v>33715854</v>
      </c>
    </row>
    <row r="20" spans="1:11">
      <c r="A20" s="192" t="s">
        <v>27</v>
      </c>
      <c r="B20" s="193"/>
      <c r="C20" s="193"/>
      <c r="D20" s="193"/>
      <c r="E20" s="193"/>
      <c r="F20" s="193"/>
      <c r="G20" s="193"/>
      <c r="H20" s="194"/>
      <c r="I20" s="4">
        <v>14</v>
      </c>
      <c r="J20" s="13">
        <v>6408404</v>
      </c>
      <c r="K20" s="13">
        <v>20038054</v>
      </c>
    </row>
    <row r="21" spans="1:11">
      <c r="A21" s="192" t="s">
        <v>28</v>
      </c>
      <c r="B21" s="193"/>
      <c r="C21" s="193"/>
      <c r="D21" s="193"/>
      <c r="E21" s="193"/>
      <c r="F21" s="193"/>
      <c r="G21" s="193"/>
      <c r="H21" s="194"/>
      <c r="I21" s="4">
        <v>15</v>
      </c>
      <c r="J21" s="13"/>
      <c r="K21" s="13"/>
    </row>
    <row r="22" spans="1:11">
      <c r="A22" s="192" t="s">
        <v>74</v>
      </c>
      <c r="B22" s="193"/>
      <c r="C22" s="193"/>
      <c r="D22" s="193"/>
      <c r="E22" s="193"/>
      <c r="F22" s="193"/>
      <c r="G22" s="193"/>
      <c r="H22" s="194"/>
      <c r="I22" s="4">
        <v>16</v>
      </c>
      <c r="J22" s="13">
        <v>289385</v>
      </c>
      <c r="K22" s="13">
        <v>434698</v>
      </c>
    </row>
    <row r="23" spans="1:11">
      <c r="A23" s="192" t="s">
        <v>75</v>
      </c>
      <c r="B23" s="193"/>
      <c r="C23" s="193"/>
      <c r="D23" s="193"/>
      <c r="E23" s="193"/>
      <c r="F23" s="193"/>
      <c r="G23" s="193"/>
      <c r="H23" s="194"/>
      <c r="I23" s="4">
        <v>17</v>
      </c>
      <c r="J23" s="13">
        <v>54075804</v>
      </c>
      <c r="K23" s="13">
        <v>65242278</v>
      </c>
    </row>
    <row r="24" spans="1:11">
      <c r="A24" s="192" t="s">
        <v>76</v>
      </c>
      <c r="B24" s="193"/>
      <c r="C24" s="193"/>
      <c r="D24" s="193"/>
      <c r="E24" s="193"/>
      <c r="F24" s="193"/>
      <c r="G24" s="193"/>
      <c r="H24" s="194"/>
      <c r="I24" s="4">
        <v>18</v>
      </c>
      <c r="J24" s="13"/>
      <c r="K24" s="13"/>
    </row>
    <row r="25" spans="1:11">
      <c r="A25" s="192" t="s">
        <v>77</v>
      </c>
      <c r="B25" s="193"/>
      <c r="C25" s="193"/>
      <c r="D25" s="193"/>
      <c r="E25" s="193"/>
      <c r="F25" s="193"/>
      <c r="G25" s="193"/>
      <c r="H25" s="194"/>
      <c r="I25" s="4">
        <v>19</v>
      </c>
      <c r="J25" s="13">
        <v>83631</v>
      </c>
      <c r="K25" s="13">
        <v>3648812</v>
      </c>
    </row>
    <row r="26" spans="1:11">
      <c r="A26" s="192" t="s">
        <v>194</v>
      </c>
      <c r="B26" s="193"/>
      <c r="C26" s="193"/>
      <c r="D26" s="193"/>
      <c r="E26" s="193"/>
      <c r="F26" s="193"/>
      <c r="G26" s="193"/>
      <c r="H26" s="194"/>
      <c r="I26" s="4">
        <v>20</v>
      </c>
      <c r="J26" s="12">
        <f>SUM(J27:J34)</f>
        <v>2588704</v>
      </c>
      <c r="K26" s="12">
        <f>SUM(K27:K34)</f>
        <v>1455795</v>
      </c>
    </row>
    <row r="27" spans="1:11">
      <c r="A27" s="192" t="s">
        <v>78</v>
      </c>
      <c r="B27" s="193"/>
      <c r="C27" s="193"/>
      <c r="D27" s="193"/>
      <c r="E27" s="193"/>
      <c r="F27" s="193"/>
      <c r="G27" s="193"/>
      <c r="H27" s="194"/>
      <c r="I27" s="4">
        <v>21</v>
      </c>
      <c r="J27" s="13"/>
      <c r="K27" s="13"/>
    </row>
    <row r="28" spans="1:11">
      <c r="A28" s="192" t="s">
        <v>79</v>
      </c>
      <c r="B28" s="193"/>
      <c r="C28" s="193"/>
      <c r="D28" s="193"/>
      <c r="E28" s="193"/>
      <c r="F28" s="193"/>
      <c r="G28" s="193"/>
      <c r="H28" s="194"/>
      <c r="I28" s="4">
        <v>22</v>
      </c>
      <c r="J28" s="13"/>
      <c r="K28" s="13"/>
    </row>
    <row r="29" spans="1:11">
      <c r="A29" s="192" t="s">
        <v>80</v>
      </c>
      <c r="B29" s="193"/>
      <c r="C29" s="193"/>
      <c r="D29" s="193"/>
      <c r="E29" s="193"/>
      <c r="F29" s="193"/>
      <c r="G29" s="193"/>
      <c r="H29" s="194"/>
      <c r="I29" s="4">
        <v>23</v>
      </c>
      <c r="J29" s="13">
        <v>792264</v>
      </c>
      <c r="K29" s="13">
        <v>794422</v>
      </c>
    </row>
    <row r="30" spans="1:11">
      <c r="A30" s="192" t="s">
        <v>85</v>
      </c>
      <c r="B30" s="193"/>
      <c r="C30" s="193"/>
      <c r="D30" s="193"/>
      <c r="E30" s="193"/>
      <c r="F30" s="193"/>
      <c r="G30" s="193"/>
      <c r="H30" s="194"/>
      <c r="I30" s="4">
        <v>24</v>
      </c>
      <c r="J30" s="13"/>
      <c r="K30" s="13"/>
    </row>
    <row r="31" spans="1:11">
      <c r="A31" s="192" t="s">
        <v>86</v>
      </c>
      <c r="B31" s="193"/>
      <c r="C31" s="193"/>
      <c r="D31" s="193"/>
      <c r="E31" s="193"/>
      <c r="F31" s="193"/>
      <c r="G31" s="193"/>
      <c r="H31" s="194"/>
      <c r="I31" s="4">
        <v>25</v>
      </c>
      <c r="J31" s="13">
        <v>1393139</v>
      </c>
      <c r="K31" s="13">
        <v>87808</v>
      </c>
    </row>
    <row r="32" spans="1:11">
      <c r="A32" s="192" t="s">
        <v>87</v>
      </c>
      <c r="B32" s="193"/>
      <c r="C32" s="193"/>
      <c r="D32" s="193"/>
      <c r="E32" s="193"/>
      <c r="F32" s="193"/>
      <c r="G32" s="193"/>
      <c r="H32" s="194"/>
      <c r="I32" s="4">
        <v>26</v>
      </c>
      <c r="J32" s="13">
        <v>362534</v>
      </c>
      <c r="K32" s="13">
        <v>535515</v>
      </c>
    </row>
    <row r="33" spans="1:11">
      <c r="A33" s="192" t="s">
        <v>81</v>
      </c>
      <c r="B33" s="193"/>
      <c r="C33" s="193"/>
      <c r="D33" s="193"/>
      <c r="E33" s="193"/>
      <c r="F33" s="193"/>
      <c r="G33" s="193"/>
      <c r="H33" s="194"/>
      <c r="I33" s="4">
        <v>27</v>
      </c>
      <c r="J33" s="13">
        <v>40767</v>
      </c>
      <c r="K33" s="13">
        <v>38050</v>
      </c>
    </row>
    <row r="34" spans="1:11">
      <c r="A34" s="192" t="s">
        <v>186</v>
      </c>
      <c r="B34" s="193"/>
      <c r="C34" s="193"/>
      <c r="D34" s="193"/>
      <c r="E34" s="193"/>
      <c r="F34" s="193"/>
      <c r="G34" s="193"/>
      <c r="H34" s="194"/>
      <c r="I34" s="4">
        <v>28</v>
      </c>
      <c r="J34" s="13"/>
      <c r="K34" s="13"/>
    </row>
    <row r="35" spans="1:11">
      <c r="A35" s="192" t="s">
        <v>187</v>
      </c>
      <c r="B35" s="193"/>
      <c r="C35" s="193"/>
      <c r="D35" s="193"/>
      <c r="E35" s="193"/>
      <c r="F35" s="193"/>
      <c r="G35" s="193"/>
      <c r="H35" s="194"/>
      <c r="I35" s="4">
        <v>29</v>
      </c>
      <c r="J35" s="12">
        <f>SUM(J36:J38)</f>
        <v>10423403</v>
      </c>
      <c r="K35" s="12">
        <f>SUM(K36:K38)</f>
        <v>9066011</v>
      </c>
    </row>
    <row r="36" spans="1:11">
      <c r="A36" s="192" t="s">
        <v>82</v>
      </c>
      <c r="B36" s="193"/>
      <c r="C36" s="193"/>
      <c r="D36" s="193"/>
      <c r="E36" s="193"/>
      <c r="F36" s="193"/>
      <c r="G36" s="193"/>
      <c r="H36" s="194"/>
      <c r="I36" s="4">
        <v>30</v>
      </c>
      <c r="J36" s="13"/>
      <c r="K36" s="13"/>
    </row>
    <row r="37" spans="1:11">
      <c r="A37" s="192" t="s">
        <v>83</v>
      </c>
      <c r="B37" s="193"/>
      <c r="C37" s="193"/>
      <c r="D37" s="193"/>
      <c r="E37" s="193"/>
      <c r="F37" s="193"/>
      <c r="G37" s="193"/>
      <c r="H37" s="194"/>
      <c r="I37" s="4">
        <v>31</v>
      </c>
      <c r="J37" s="13">
        <v>9715305</v>
      </c>
      <c r="K37" s="13">
        <v>8772054</v>
      </c>
    </row>
    <row r="38" spans="1:11">
      <c r="A38" s="192" t="s">
        <v>84</v>
      </c>
      <c r="B38" s="193"/>
      <c r="C38" s="193"/>
      <c r="D38" s="193"/>
      <c r="E38" s="193"/>
      <c r="F38" s="193"/>
      <c r="G38" s="193"/>
      <c r="H38" s="194"/>
      <c r="I38" s="4">
        <v>32</v>
      </c>
      <c r="J38" s="13">
        <v>708098</v>
      </c>
      <c r="K38" s="13">
        <v>293957</v>
      </c>
    </row>
    <row r="39" spans="1:11">
      <c r="A39" s="192" t="s">
        <v>188</v>
      </c>
      <c r="B39" s="193"/>
      <c r="C39" s="193"/>
      <c r="D39" s="193"/>
      <c r="E39" s="193"/>
      <c r="F39" s="193"/>
      <c r="G39" s="193"/>
      <c r="H39" s="194"/>
      <c r="I39" s="4">
        <v>33</v>
      </c>
      <c r="J39" s="13"/>
      <c r="K39" s="13"/>
    </row>
    <row r="40" spans="1:11">
      <c r="A40" s="198" t="s">
        <v>243</v>
      </c>
      <c r="B40" s="199"/>
      <c r="C40" s="199"/>
      <c r="D40" s="199"/>
      <c r="E40" s="199"/>
      <c r="F40" s="199"/>
      <c r="G40" s="199"/>
      <c r="H40" s="200"/>
      <c r="I40" s="4">
        <v>34</v>
      </c>
      <c r="J40" s="12">
        <f>J41+J49+J56+J64</f>
        <v>262563251</v>
      </c>
      <c r="K40" s="12">
        <f>K41+K49+K56+K64</f>
        <v>214946236</v>
      </c>
    </row>
    <row r="41" spans="1:11">
      <c r="A41" s="192" t="s">
        <v>103</v>
      </c>
      <c r="B41" s="193"/>
      <c r="C41" s="193"/>
      <c r="D41" s="193"/>
      <c r="E41" s="193"/>
      <c r="F41" s="193"/>
      <c r="G41" s="193"/>
      <c r="H41" s="194"/>
      <c r="I41" s="4">
        <v>35</v>
      </c>
      <c r="J41" s="12">
        <f>SUM(J42:J48)</f>
        <v>121171214</v>
      </c>
      <c r="K41" s="12">
        <f>SUM(K42:K48)</f>
        <v>96017061</v>
      </c>
    </row>
    <row r="42" spans="1:11">
      <c r="A42" s="192" t="s">
        <v>123</v>
      </c>
      <c r="B42" s="193"/>
      <c r="C42" s="193"/>
      <c r="D42" s="193"/>
      <c r="E42" s="193"/>
      <c r="F42" s="193"/>
      <c r="G42" s="193"/>
      <c r="H42" s="194"/>
      <c r="I42" s="4">
        <v>36</v>
      </c>
      <c r="J42" s="13">
        <v>36665233</v>
      </c>
      <c r="K42" s="13">
        <v>33258822</v>
      </c>
    </row>
    <row r="43" spans="1:11">
      <c r="A43" s="192" t="s">
        <v>124</v>
      </c>
      <c r="B43" s="193"/>
      <c r="C43" s="193"/>
      <c r="D43" s="193"/>
      <c r="E43" s="193"/>
      <c r="F43" s="193"/>
      <c r="G43" s="193"/>
      <c r="H43" s="194"/>
      <c r="I43" s="4">
        <v>37</v>
      </c>
      <c r="J43" s="13">
        <v>70854336</v>
      </c>
      <c r="K43" s="13">
        <v>46599471</v>
      </c>
    </row>
    <row r="44" spans="1:11">
      <c r="A44" s="192" t="s">
        <v>88</v>
      </c>
      <c r="B44" s="193"/>
      <c r="C44" s="193"/>
      <c r="D44" s="193"/>
      <c r="E44" s="193"/>
      <c r="F44" s="193"/>
      <c r="G44" s="193"/>
      <c r="H44" s="194"/>
      <c r="I44" s="4">
        <v>38</v>
      </c>
      <c r="J44" s="13">
        <v>898658</v>
      </c>
      <c r="K44" s="13">
        <v>11700238</v>
      </c>
    </row>
    <row r="45" spans="1:11">
      <c r="A45" s="192" t="s">
        <v>89</v>
      </c>
      <c r="B45" s="193"/>
      <c r="C45" s="193"/>
      <c r="D45" s="193"/>
      <c r="E45" s="193"/>
      <c r="F45" s="193"/>
      <c r="G45" s="193"/>
      <c r="H45" s="194"/>
      <c r="I45" s="4">
        <v>39</v>
      </c>
      <c r="J45" s="13">
        <v>5385798</v>
      </c>
      <c r="K45" s="13">
        <v>1817068</v>
      </c>
    </row>
    <row r="46" spans="1:11">
      <c r="A46" s="192" t="s">
        <v>90</v>
      </c>
      <c r="B46" s="193"/>
      <c r="C46" s="193"/>
      <c r="D46" s="193"/>
      <c r="E46" s="193"/>
      <c r="F46" s="193"/>
      <c r="G46" s="193"/>
      <c r="H46" s="194"/>
      <c r="I46" s="4">
        <v>40</v>
      </c>
      <c r="J46" s="13">
        <v>7367189</v>
      </c>
      <c r="K46" s="13">
        <v>2641462</v>
      </c>
    </row>
    <row r="47" spans="1:11">
      <c r="A47" s="192" t="s">
        <v>91</v>
      </c>
      <c r="B47" s="193"/>
      <c r="C47" s="193"/>
      <c r="D47" s="193"/>
      <c r="E47" s="193"/>
      <c r="F47" s="193"/>
      <c r="G47" s="193"/>
      <c r="H47" s="194"/>
      <c r="I47" s="4">
        <v>41</v>
      </c>
      <c r="J47" s="13"/>
      <c r="K47" s="13"/>
    </row>
    <row r="48" spans="1:11">
      <c r="A48" s="192" t="s">
        <v>92</v>
      </c>
      <c r="B48" s="193"/>
      <c r="C48" s="193"/>
      <c r="D48" s="193"/>
      <c r="E48" s="193"/>
      <c r="F48" s="193"/>
      <c r="G48" s="193"/>
      <c r="H48" s="194"/>
      <c r="I48" s="4">
        <v>42</v>
      </c>
      <c r="J48" s="13"/>
      <c r="K48" s="13"/>
    </row>
    <row r="49" spans="1:11">
      <c r="A49" s="192" t="s">
        <v>104</v>
      </c>
      <c r="B49" s="193"/>
      <c r="C49" s="193"/>
      <c r="D49" s="193"/>
      <c r="E49" s="193"/>
      <c r="F49" s="193"/>
      <c r="G49" s="193"/>
      <c r="H49" s="194"/>
      <c r="I49" s="4">
        <v>43</v>
      </c>
      <c r="J49" s="12">
        <f>SUM(J50:J55)</f>
        <v>87864320</v>
      </c>
      <c r="K49" s="12">
        <f>SUM(K50:K55)</f>
        <v>80609971</v>
      </c>
    </row>
    <row r="50" spans="1:11">
      <c r="A50" s="192" t="s">
        <v>204</v>
      </c>
      <c r="B50" s="193"/>
      <c r="C50" s="193"/>
      <c r="D50" s="193"/>
      <c r="E50" s="193"/>
      <c r="F50" s="193"/>
      <c r="G50" s="193"/>
      <c r="H50" s="194"/>
      <c r="I50" s="4">
        <v>44</v>
      </c>
      <c r="J50" s="13"/>
      <c r="K50" s="13"/>
    </row>
    <row r="51" spans="1:11">
      <c r="A51" s="192" t="s">
        <v>205</v>
      </c>
      <c r="B51" s="193"/>
      <c r="C51" s="193"/>
      <c r="D51" s="193"/>
      <c r="E51" s="193"/>
      <c r="F51" s="193"/>
      <c r="G51" s="193"/>
      <c r="H51" s="194"/>
      <c r="I51" s="4">
        <v>45</v>
      </c>
      <c r="J51" s="13">
        <v>67082089</v>
      </c>
      <c r="K51" s="13">
        <v>72220727</v>
      </c>
    </row>
    <row r="52" spans="1:11">
      <c r="A52" s="192" t="s">
        <v>206</v>
      </c>
      <c r="B52" s="193"/>
      <c r="C52" s="193"/>
      <c r="D52" s="193"/>
      <c r="E52" s="193"/>
      <c r="F52" s="193"/>
      <c r="G52" s="193"/>
      <c r="H52" s="194"/>
      <c r="I52" s="4">
        <v>46</v>
      </c>
      <c r="J52" s="13"/>
      <c r="K52" s="13"/>
    </row>
    <row r="53" spans="1:11">
      <c r="A53" s="192" t="s">
        <v>207</v>
      </c>
      <c r="B53" s="193"/>
      <c r="C53" s="193"/>
      <c r="D53" s="193"/>
      <c r="E53" s="193"/>
      <c r="F53" s="193"/>
      <c r="G53" s="193"/>
      <c r="H53" s="194"/>
      <c r="I53" s="4">
        <v>47</v>
      </c>
      <c r="J53" s="13">
        <v>164005</v>
      </c>
      <c r="K53" s="13">
        <v>163993</v>
      </c>
    </row>
    <row r="54" spans="1:11">
      <c r="A54" s="192" t="s">
        <v>10</v>
      </c>
      <c r="B54" s="193"/>
      <c r="C54" s="193"/>
      <c r="D54" s="193"/>
      <c r="E54" s="193"/>
      <c r="F54" s="193"/>
      <c r="G54" s="193"/>
      <c r="H54" s="194"/>
      <c r="I54" s="4">
        <v>48</v>
      </c>
      <c r="J54" s="13">
        <v>2602905</v>
      </c>
      <c r="K54" s="13">
        <v>3107355</v>
      </c>
    </row>
    <row r="55" spans="1:11">
      <c r="A55" s="192" t="s">
        <v>11</v>
      </c>
      <c r="B55" s="193"/>
      <c r="C55" s="193"/>
      <c r="D55" s="193"/>
      <c r="E55" s="193"/>
      <c r="F55" s="193"/>
      <c r="G55" s="193"/>
      <c r="H55" s="194"/>
      <c r="I55" s="4">
        <v>49</v>
      </c>
      <c r="J55" s="13">
        <v>18015321</v>
      </c>
      <c r="K55" s="13">
        <v>5117896</v>
      </c>
    </row>
    <row r="56" spans="1:11">
      <c r="A56" s="192" t="s">
        <v>105</v>
      </c>
      <c r="B56" s="193"/>
      <c r="C56" s="193"/>
      <c r="D56" s="193"/>
      <c r="E56" s="193"/>
      <c r="F56" s="193"/>
      <c r="G56" s="193"/>
      <c r="H56" s="194"/>
      <c r="I56" s="4">
        <v>50</v>
      </c>
      <c r="J56" s="12">
        <f>SUM(J57:J63)</f>
        <v>342375</v>
      </c>
      <c r="K56" s="12">
        <f>SUM(K57:K63)</f>
        <v>884770</v>
      </c>
    </row>
    <row r="57" spans="1:11">
      <c r="A57" s="192" t="s">
        <v>78</v>
      </c>
      <c r="B57" s="193"/>
      <c r="C57" s="193"/>
      <c r="D57" s="193"/>
      <c r="E57" s="193"/>
      <c r="F57" s="193"/>
      <c r="G57" s="193"/>
      <c r="H57" s="194"/>
      <c r="I57" s="4">
        <v>51</v>
      </c>
      <c r="J57" s="13"/>
      <c r="K57" s="13"/>
    </row>
    <row r="58" spans="1:11">
      <c r="A58" s="192" t="s">
        <v>79</v>
      </c>
      <c r="B58" s="193"/>
      <c r="C58" s="193"/>
      <c r="D58" s="193"/>
      <c r="E58" s="193"/>
      <c r="F58" s="193"/>
      <c r="G58" s="193"/>
      <c r="H58" s="194"/>
      <c r="I58" s="4">
        <v>52</v>
      </c>
      <c r="J58" s="13"/>
      <c r="K58" s="13"/>
    </row>
    <row r="59" spans="1:11">
      <c r="A59" s="192" t="s">
        <v>245</v>
      </c>
      <c r="B59" s="193"/>
      <c r="C59" s="193"/>
      <c r="D59" s="193"/>
      <c r="E59" s="193"/>
      <c r="F59" s="193"/>
      <c r="G59" s="193"/>
      <c r="H59" s="194"/>
      <c r="I59" s="4">
        <v>53</v>
      </c>
      <c r="J59" s="13"/>
      <c r="K59" s="13"/>
    </row>
    <row r="60" spans="1:11">
      <c r="A60" s="192" t="s">
        <v>85</v>
      </c>
      <c r="B60" s="193"/>
      <c r="C60" s="193"/>
      <c r="D60" s="193"/>
      <c r="E60" s="193"/>
      <c r="F60" s="193"/>
      <c r="G60" s="193"/>
      <c r="H60" s="194"/>
      <c r="I60" s="4">
        <v>54</v>
      </c>
      <c r="J60" s="13"/>
      <c r="K60" s="13"/>
    </row>
    <row r="61" spans="1:11">
      <c r="A61" s="192" t="s">
        <v>86</v>
      </c>
      <c r="B61" s="193"/>
      <c r="C61" s="193"/>
      <c r="D61" s="193"/>
      <c r="E61" s="193"/>
      <c r="F61" s="193"/>
      <c r="G61" s="193"/>
      <c r="H61" s="194"/>
      <c r="I61" s="4">
        <v>55</v>
      </c>
      <c r="J61" s="13"/>
      <c r="K61" s="13"/>
    </row>
    <row r="62" spans="1:11">
      <c r="A62" s="192" t="s">
        <v>87</v>
      </c>
      <c r="B62" s="193"/>
      <c r="C62" s="193"/>
      <c r="D62" s="193"/>
      <c r="E62" s="193"/>
      <c r="F62" s="193"/>
      <c r="G62" s="193"/>
      <c r="H62" s="194"/>
      <c r="I62" s="4">
        <v>56</v>
      </c>
      <c r="J62" s="13">
        <v>212375</v>
      </c>
      <c r="K62" s="13">
        <v>754770</v>
      </c>
    </row>
    <row r="63" spans="1:11">
      <c r="A63" s="192" t="s">
        <v>46</v>
      </c>
      <c r="B63" s="193"/>
      <c r="C63" s="193"/>
      <c r="D63" s="193"/>
      <c r="E63" s="193"/>
      <c r="F63" s="193"/>
      <c r="G63" s="193"/>
      <c r="H63" s="194"/>
      <c r="I63" s="4">
        <v>57</v>
      </c>
      <c r="J63" s="13">
        <v>130000</v>
      </c>
      <c r="K63" s="13">
        <v>130000</v>
      </c>
    </row>
    <row r="64" spans="1:11">
      <c r="A64" s="192" t="s">
        <v>211</v>
      </c>
      <c r="B64" s="193"/>
      <c r="C64" s="193"/>
      <c r="D64" s="193"/>
      <c r="E64" s="193"/>
      <c r="F64" s="193"/>
      <c r="G64" s="193"/>
      <c r="H64" s="194"/>
      <c r="I64" s="4">
        <v>58</v>
      </c>
      <c r="J64" s="13">
        <v>53185342</v>
      </c>
      <c r="K64" s="13">
        <v>37434434</v>
      </c>
    </row>
    <row r="65" spans="1:13">
      <c r="A65" s="198" t="s">
        <v>58</v>
      </c>
      <c r="B65" s="199"/>
      <c r="C65" s="199"/>
      <c r="D65" s="199"/>
      <c r="E65" s="199"/>
      <c r="F65" s="199"/>
      <c r="G65" s="199"/>
      <c r="H65" s="200"/>
      <c r="I65" s="4">
        <v>59</v>
      </c>
      <c r="J65" s="13">
        <v>7450235</v>
      </c>
      <c r="K65" s="13">
        <v>18479335</v>
      </c>
    </row>
    <row r="66" spans="1:13">
      <c r="A66" s="198" t="s">
        <v>244</v>
      </c>
      <c r="B66" s="199"/>
      <c r="C66" s="199"/>
      <c r="D66" s="199"/>
      <c r="E66" s="199"/>
      <c r="F66" s="199"/>
      <c r="G66" s="199"/>
      <c r="H66" s="200"/>
      <c r="I66" s="4">
        <v>60</v>
      </c>
      <c r="J66" s="12">
        <f>J7+J8+J40+J65</f>
        <v>515920655</v>
      </c>
      <c r="K66" s="12">
        <f>K7+K8+K40+K65</f>
        <v>509666332</v>
      </c>
    </row>
    <row r="67" spans="1:13">
      <c r="A67" s="217" t="s">
        <v>93</v>
      </c>
      <c r="B67" s="218"/>
      <c r="C67" s="218"/>
      <c r="D67" s="218"/>
      <c r="E67" s="218"/>
      <c r="F67" s="218"/>
      <c r="G67" s="218"/>
      <c r="H67" s="219"/>
      <c r="I67" s="7">
        <v>61</v>
      </c>
      <c r="J67" s="14">
        <v>179045352</v>
      </c>
      <c r="K67" s="121">
        <v>149966185</v>
      </c>
    </row>
    <row r="68" spans="1:13">
      <c r="A68" s="206" t="s">
        <v>60</v>
      </c>
      <c r="B68" s="220"/>
      <c r="C68" s="220"/>
      <c r="D68" s="220"/>
      <c r="E68" s="220"/>
      <c r="F68" s="220"/>
      <c r="G68" s="220"/>
      <c r="H68" s="220"/>
      <c r="I68" s="220"/>
      <c r="J68" s="220"/>
      <c r="K68" s="221"/>
    </row>
    <row r="69" spans="1:13">
      <c r="A69" s="210" t="s">
        <v>195</v>
      </c>
      <c r="B69" s="211"/>
      <c r="C69" s="211"/>
      <c r="D69" s="211"/>
      <c r="E69" s="211"/>
      <c r="F69" s="211"/>
      <c r="G69" s="211"/>
      <c r="H69" s="222"/>
      <c r="I69" s="6">
        <v>62</v>
      </c>
      <c r="J69" s="20">
        <f>J70+J71+J72+J78+J79+J82+J85</f>
        <v>64359728.605199963</v>
      </c>
      <c r="K69" s="20">
        <f>K70+K71+K72+K78+K79+K82+K85</f>
        <v>496131.60519996285</v>
      </c>
    </row>
    <row r="70" spans="1:13">
      <c r="A70" s="192" t="s">
        <v>147</v>
      </c>
      <c r="B70" s="193"/>
      <c r="C70" s="193"/>
      <c r="D70" s="193"/>
      <c r="E70" s="193"/>
      <c r="F70" s="193"/>
      <c r="G70" s="193"/>
      <c r="H70" s="194"/>
      <c r="I70" s="4">
        <v>63</v>
      </c>
      <c r="J70" s="13">
        <v>151933680</v>
      </c>
      <c r="K70" s="13">
        <v>151933680</v>
      </c>
      <c r="M70" s="120"/>
    </row>
    <row r="71" spans="1:13">
      <c r="A71" s="192" t="s">
        <v>148</v>
      </c>
      <c r="B71" s="193"/>
      <c r="C71" s="193"/>
      <c r="D71" s="193"/>
      <c r="E71" s="193"/>
      <c r="F71" s="193"/>
      <c r="G71" s="193"/>
      <c r="H71" s="194"/>
      <c r="I71" s="4">
        <v>64</v>
      </c>
      <c r="J71" s="13">
        <v>15686932.605199963</v>
      </c>
      <c r="K71" s="13">
        <v>15686932.605199963</v>
      </c>
    </row>
    <row r="72" spans="1:13">
      <c r="A72" s="192" t="s">
        <v>149</v>
      </c>
      <c r="B72" s="193"/>
      <c r="C72" s="193"/>
      <c r="D72" s="193"/>
      <c r="E72" s="193"/>
      <c r="F72" s="193"/>
      <c r="G72" s="193"/>
      <c r="H72" s="194"/>
      <c r="I72" s="4">
        <v>65</v>
      </c>
      <c r="J72" s="12">
        <f>J73+J74-J75+J76+J77</f>
        <v>0</v>
      </c>
      <c r="K72" s="12">
        <f>K73+K74-K75+K76+K77</f>
        <v>0</v>
      </c>
    </row>
    <row r="73" spans="1:13">
      <c r="A73" s="192" t="s">
        <v>150</v>
      </c>
      <c r="B73" s="193"/>
      <c r="C73" s="193"/>
      <c r="D73" s="193"/>
      <c r="E73" s="193"/>
      <c r="F73" s="193"/>
      <c r="G73" s="193"/>
      <c r="H73" s="194"/>
      <c r="I73" s="4">
        <v>66</v>
      </c>
      <c r="J73" s="13"/>
      <c r="K73" s="13"/>
    </row>
    <row r="74" spans="1:13">
      <c r="A74" s="192" t="s">
        <v>151</v>
      </c>
      <c r="B74" s="193"/>
      <c r="C74" s="193"/>
      <c r="D74" s="193"/>
      <c r="E74" s="193"/>
      <c r="F74" s="193"/>
      <c r="G74" s="193"/>
      <c r="H74" s="194"/>
      <c r="I74" s="4">
        <v>67</v>
      </c>
      <c r="J74" s="13">
        <v>939960</v>
      </c>
      <c r="K74" s="13">
        <v>939960</v>
      </c>
    </row>
    <row r="75" spans="1:13">
      <c r="A75" s="192" t="s">
        <v>139</v>
      </c>
      <c r="B75" s="193"/>
      <c r="C75" s="193"/>
      <c r="D75" s="193"/>
      <c r="E75" s="193"/>
      <c r="F75" s="193"/>
      <c r="G75" s="193"/>
      <c r="H75" s="194"/>
      <c r="I75" s="4">
        <v>68</v>
      </c>
      <c r="J75" s="13">
        <v>939960</v>
      </c>
      <c r="K75" s="13">
        <v>939960</v>
      </c>
    </row>
    <row r="76" spans="1:13">
      <c r="A76" s="192" t="s">
        <v>140</v>
      </c>
      <c r="B76" s="193"/>
      <c r="C76" s="193"/>
      <c r="D76" s="193"/>
      <c r="E76" s="193"/>
      <c r="F76" s="193"/>
      <c r="G76" s="193"/>
      <c r="H76" s="194"/>
      <c r="I76" s="4">
        <v>69</v>
      </c>
      <c r="J76" s="13"/>
      <c r="K76" s="13"/>
    </row>
    <row r="77" spans="1:13">
      <c r="A77" s="192" t="s">
        <v>141</v>
      </c>
      <c r="B77" s="193"/>
      <c r="C77" s="193"/>
      <c r="D77" s="193"/>
      <c r="E77" s="193"/>
      <c r="F77" s="193"/>
      <c r="G77" s="193"/>
      <c r="H77" s="194"/>
      <c r="I77" s="4">
        <v>70</v>
      </c>
      <c r="J77" s="13"/>
      <c r="K77" s="13"/>
    </row>
    <row r="78" spans="1:13">
      <c r="A78" s="192" t="s">
        <v>142</v>
      </c>
      <c r="B78" s="193"/>
      <c r="C78" s="193"/>
      <c r="D78" s="193"/>
      <c r="E78" s="193"/>
      <c r="F78" s="193"/>
      <c r="G78" s="193"/>
      <c r="H78" s="194"/>
      <c r="I78" s="4">
        <v>71</v>
      </c>
      <c r="J78" s="13"/>
      <c r="K78" s="13"/>
    </row>
    <row r="79" spans="1:13">
      <c r="A79" s="192" t="s">
        <v>241</v>
      </c>
      <c r="B79" s="193"/>
      <c r="C79" s="193"/>
      <c r="D79" s="193"/>
      <c r="E79" s="193"/>
      <c r="F79" s="193"/>
      <c r="G79" s="193"/>
      <c r="H79" s="194"/>
      <c r="I79" s="4">
        <v>72</v>
      </c>
      <c r="J79" s="12">
        <f>J80-J81</f>
        <v>0</v>
      </c>
      <c r="K79" s="12">
        <f>K80-K81</f>
        <v>-95048722</v>
      </c>
    </row>
    <row r="80" spans="1:13">
      <c r="A80" s="214" t="s">
        <v>171</v>
      </c>
      <c r="B80" s="215"/>
      <c r="C80" s="215"/>
      <c r="D80" s="215"/>
      <c r="E80" s="215"/>
      <c r="F80" s="215"/>
      <c r="G80" s="215"/>
      <c r="H80" s="216"/>
      <c r="I80" s="4">
        <v>73</v>
      </c>
      <c r="J80" s="13"/>
      <c r="K80" s="13"/>
    </row>
    <row r="81" spans="1:13">
      <c r="A81" s="214" t="s">
        <v>172</v>
      </c>
      <c r="B81" s="215"/>
      <c r="C81" s="215"/>
      <c r="D81" s="215"/>
      <c r="E81" s="215"/>
      <c r="F81" s="215"/>
      <c r="G81" s="215"/>
      <c r="H81" s="216"/>
      <c r="I81" s="4">
        <v>74</v>
      </c>
      <c r="J81" s="13"/>
      <c r="K81" s="13">
        <v>95048722</v>
      </c>
      <c r="M81" s="120"/>
    </row>
    <row r="82" spans="1:13">
      <c r="A82" s="192" t="s">
        <v>242</v>
      </c>
      <c r="B82" s="193"/>
      <c r="C82" s="193"/>
      <c r="D82" s="193"/>
      <c r="E82" s="193"/>
      <c r="F82" s="193"/>
      <c r="G82" s="193"/>
      <c r="H82" s="194"/>
      <c r="I82" s="4">
        <v>75</v>
      </c>
      <c r="J82" s="12">
        <f>J83-J84</f>
        <v>-95048722</v>
      </c>
      <c r="K82" s="12">
        <f>K83-K84</f>
        <v>-67864446</v>
      </c>
    </row>
    <row r="83" spans="1:13">
      <c r="A83" s="214" t="s">
        <v>173</v>
      </c>
      <c r="B83" s="215"/>
      <c r="C83" s="215"/>
      <c r="D83" s="215"/>
      <c r="E83" s="215"/>
      <c r="F83" s="215"/>
      <c r="G83" s="215"/>
      <c r="H83" s="216"/>
      <c r="I83" s="4">
        <v>76</v>
      </c>
      <c r="J83" s="13"/>
      <c r="K83" s="13"/>
    </row>
    <row r="84" spans="1:13">
      <c r="A84" s="214" t="s">
        <v>174</v>
      </c>
      <c r="B84" s="215"/>
      <c r="C84" s="215"/>
      <c r="D84" s="215"/>
      <c r="E84" s="215"/>
      <c r="F84" s="215"/>
      <c r="G84" s="215"/>
      <c r="H84" s="216"/>
      <c r="I84" s="4">
        <v>77</v>
      </c>
      <c r="J84" s="13">
        <v>95048722</v>
      </c>
      <c r="K84" s="13">
        <v>67864446</v>
      </c>
    </row>
    <row r="85" spans="1:13">
      <c r="A85" s="192" t="s">
        <v>175</v>
      </c>
      <c r="B85" s="193"/>
      <c r="C85" s="193"/>
      <c r="D85" s="193"/>
      <c r="E85" s="193"/>
      <c r="F85" s="193"/>
      <c r="G85" s="193"/>
      <c r="H85" s="194"/>
      <c r="I85" s="4">
        <v>78</v>
      </c>
      <c r="J85" s="13">
        <v>-8212162</v>
      </c>
      <c r="K85" s="13">
        <v>-4211313</v>
      </c>
    </row>
    <row r="86" spans="1:13">
      <c r="A86" s="198" t="s">
        <v>19</v>
      </c>
      <c r="B86" s="199"/>
      <c r="C86" s="199"/>
      <c r="D86" s="199"/>
      <c r="E86" s="199"/>
      <c r="F86" s="199"/>
      <c r="G86" s="199"/>
      <c r="H86" s="200"/>
      <c r="I86" s="4">
        <v>79</v>
      </c>
      <c r="J86" s="12">
        <f>SUM(J87:J89)</f>
        <v>16381474</v>
      </c>
      <c r="K86" s="12">
        <f>SUM(K87:K89)</f>
        <v>15549651</v>
      </c>
    </row>
    <row r="87" spans="1:13">
      <c r="A87" s="192" t="s">
        <v>135</v>
      </c>
      <c r="B87" s="193"/>
      <c r="C87" s="193"/>
      <c r="D87" s="193"/>
      <c r="E87" s="193"/>
      <c r="F87" s="193"/>
      <c r="G87" s="193"/>
      <c r="H87" s="194"/>
      <c r="I87" s="4">
        <v>80</v>
      </c>
      <c r="J87" s="13">
        <v>3011605</v>
      </c>
      <c r="K87" s="13">
        <v>2409776</v>
      </c>
    </row>
    <row r="88" spans="1:13">
      <c r="A88" s="192" t="s">
        <v>136</v>
      </c>
      <c r="B88" s="193"/>
      <c r="C88" s="193"/>
      <c r="D88" s="193"/>
      <c r="E88" s="193"/>
      <c r="F88" s="193"/>
      <c r="G88" s="193"/>
      <c r="H88" s="194"/>
      <c r="I88" s="4">
        <v>81</v>
      </c>
      <c r="J88" s="13"/>
      <c r="K88" s="13"/>
    </row>
    <row r="89" spans="1:13">
      <c r="A89" s="192" t="s">
        <v>137</v>
      </c>
      <c r="B89" s="193"/>
      <c r="C89" s="193"/>
      <c r="D89" s="193"/>
      <c r="E89" s="193"/>
      <c r="F89" s="193"/>
      <c r="G89" s="193"/>
      <c r="H89" s="194"/>
      <c r="I89" s="4">
        <v>82</v>
      </c>
      <c r="J89" s="13">
        <v>13369869</v>
      </c>
      <c r="K89" s="13">
        <v>13139875</v>
      </c>
    </row>
    <row r="90" spans="1:13">
      <c r="A90" s="198" t="s">
        <v>20</v>
      </c>
      <c r="B90" s="199"/>
      <c r="C90" s="199"/>
      <c r="D90" s="199"/>
      <c r="E90" s="199"/>
      <c r="F90" s="199"/>
      <c r="G90" s="199"/>
      <c r="H90" s="200"/>
      <c r="I90" s="4">
        <v>83</v>
      </c>
      <c r="J90" s="12">
        <f>SUM(J91:J99)</f>
        <v>164823010</v>
      </c>
      <c r="K90" s="12">
        <f>SUM(K91:K99)</f>
        <v>239700129</v>
      </c>
    </row>
    <row r="91" spans="1:13">
      <c r="A91" s="192" t="s">
        <v>138</v>
      </c>
      <c r="B91" s="193"/>
      <c r="C91" s="193"/>
      <c r="D91" s="193"/>
      <c r="E91" s="193"/>
      <c r="F91" s="193"/>
      <c r="G91" s="193"/>
      <c r="H91" s="194"/>
      <c r="I91" s="4">
        <v>84</v>
      </c>
      <c r="J91" s="13"/>
      <c r="K91" s="13"/>
    </row>
    <row r="92" spans="1:13">
      <c r="A92" s="192" t="s">
        <v>246</v>
      </c>
      <c r="B92" s="193"/>
      <c r="C92" s="193"/>
      <c r="D92" s="193"/>
      <c r="E92" s="193"/>
      <c r="F92" s="193"/>
      <c r="G92" s="193"/>
      <c r="H92" s="194"/>
      <c r="I92" s="4">
        <v>85</v>
      </c>
      <c r="J92" s="13"/>
      <c r="K92" s="13"/>
    </row>
    <row r="93" spans="1:13">
      <c r="A93" s="192" t="s">
        <v>0</v>
      </c>
      <c r="B93" s="193"/>
      <c r="C93" s="193"/>
      <c r="D93" s="193"/>
      <c r="E93" s="193"/>
      <c r="F93" s="193"/>
      <c r="G93" s="193"/>
      <c r="H93" s="194"/>
      <c r="I93" s="4">
        <v>86</v>
      </c>
      <c r="J93" s="13">
        <v>151090707</v>
      </c>
      <c r="K93" s="13">
        <v>227773962</v>
      </c>
    </row>
    <row r="94" spans="1:13">
      <c r="A94" s="192" t="s">
        <v>247</v>
      </c>
      <c r="B94" s="193"/>
      <c r="C94" s="193"/>
      <c r="D94" s="193"/>
      <c r="E94" s="193"/>
      <c r="F94" s="193"/>
      <c r="G94" s="193"/>
      <c r="H94" s="194"/>
      <c r="I94" s="4">
        <v>87</v>
      </c>
      <c r="J94" s="13"/>
      <c r="K94" s="13"/>
      <c r="M94" s="120"/>
    </row>
    <row r="95" spans="1:13">
      <c r="A95" s="192" t="s">
        <v>248</v>
      </c>
      <c r="B95" s="193"/>
      <c r="C95" s="193"/>
      <c r="D95" s="193"/>
      <c r="E95" s="193"/>
      <c r="F95" s="193"/>
      <c r="G95" s="193"/>
      <c r="H95" s="194"/>
      <c r="I95" s="4">
        <v>88</v>
      </c>
      <c r="J95" s="13"/>
      <c r="K95" s="13"/>
    </row>
    <row r="96" spans="1:13">
      <c r="A96" s="192" t="s">
        <v>249</v>
      </c>
      <c r="B96" s="193"/>
      <c r="C96" s="193"/>
      <c r="D96" s="193"/>
      <c r="E96" s="193"/>
      <c r="F96" s="193"/>
      <c r="G96" s="193"/>
      <c r="H96" s="194"/>
      <c r="I96" s="4">
        <v>89</v>
      </c>
      <c r="J96" s="13"/>
      <c r="K96" s="13"/>
    </row>
    <row r="97" spans="1:13">
      <c r="A97" s="192" t="s">
        <v>96</v>
      </c>
      <c r="B97" s="193"/>
      <c r="C97" s="193"/>
      <c r="D97" s="193"/>
      <c r="E97" s="193"/>
      <c r="F97" s="193"/>
      <c r="G97" s="193"/>
      <c r="H97" s="194"/>
      <c r="I97" s="4">
        <v>90</v>
      </c>
      <c r="J97" s="13"/>
      <c r="K97" s="13"/>
    </row>
    <row r="98" spans="1:13">
      <c r="A98" s="192" t="s">
        <v>94</v>
      </c>
      <c r="B98" s="193"/>
      <c r="C98" s="193"/>
      <c r="D98" s="193"/>
      <c r="E98" s="193"/>
      <c r="F98" s="193"/>
      <c r="G98" s="193"/>
      <c r="H98" s="194"/>
      <c r="I98" s="4">
        <v>91</v>
      </c>
      <c r="J98" s="13">
        <v>13732303</v>
      </c>
      <c r="K98" s="13">
        <v>11926167</v>
      </c>
    </row>
    <row r="99" spans="1:13">
      <c r="A99" s="192" t="s">
        <v>95</v>
      </c>
      <c r="B99" s="193"/>
      <c r="C99" s="193"/>
      <c r="D99" s="193"/>
      <c r="E99" s="193"/>
      <c r="F99" s="193"/>
      <c r="G99" s="193"/>
      <c r="H99" s="194"/>
      <c r="I99" s="4">
        <v>92</v>
      </c>
      <c r="J99" s="13"/>
      <c r="K99" s="13"/>
    </row>
    <row r="100" spans="1:13">
      <c r="A100" s="198" t="s">
        <v>21</v>
      </c>
      <c r="B100" s="199"/>
      <c r="C100" s="199"/>
      <c r="D100" s="199"/>
      <c r="E100" s="199"/>
      <c r="F100" s="199"/>
      <c r="G100" s="199"/>
      <c r="H100" s="200"/>
      <c r="I100" s="4">
        <v>93</v>
      </c>
      <c r="J100" s="12">
        <f>SUM(J101:J112)</f>
        <v>255511910.38</v>
      </c>
      <c r="K100" s="12">
        <f>SUM(K101:K112)</f>
        <v>249289114</v>
      </c>
    </row>
    <row r="101" spans="1:13">
      <c r="A101" s="192" t="s">
        <v>138</v>
      </c>
      <c r="B101" s="193"/>
      <c r="C101" s="193"/>
      <c r="D101" s="193"/>
      <c r="E101" s="193"/>
      <c r="F101" s="193"/>
      <c r="G101" s="193"/>
      <c r="H101" s="194"/>
      <c r="I101" s="4">
        <v>94</v>
      </c>
      <c r="J101" s="13"/>
      <c r="K101" s="13"/>
    </row>
    <row r="102" spans="1:13">
      <c r="A102" s="192" t="s">
        <v>246</v>
      </c>
      <c r="B102" s="193"/>
      <c r="C102" s="193"/>
      <c r="D102" s="193"/>
      <c r="E102" s="193"/>
      <c r="F102" s="193"/>
      <c r="G102" s="193"/>
      <c r="H102" s="194"/>
      <c r="I102" s="4">
        <v>95</v>
      </c>
      <c r="J102" s="13"/>
      <c r="K102" s="13"/>
    </row>
    <row r="103" spans="1:13">
      <c r="A103" s="192" t="s">
        <v>0</v>
      </c>
      <c r="B103" s="193"/>
      <c r="C103" s="193"/>
      <c r="D103" s="193"/>
      <c r="E103" s="193"/>
      <c r="F103" s="193"/>
      <c r="G103" s="193"/>
      <c r="H103" s="194"/>
      <c r="I103" s="4">
        <v>96</v>
      </c>
      <c r="J103" s="13">
        <v>73722771</v>
      </c>
      <c r="K103" s="13">
        <v>74610730</v>
      </c>
      <c r="M103" s="120"/>
    </row>
    <row r="104" spans="1:13">
      <c r="A104" s="192" t="s">
        <v>247</v>
      </c>
      <c r="B104" s="193"/>
      <c r="C104" s="193"/>
      <c r="D104" s="193"/>
      <c r="E104" s="193"/>
      <c r="F104" s="193"/>
      <c r="G104" s="193"/>
      <c r="H104" s="194"/>
      <c r="I104" s="4">
        <v>97</v>
      </c>
      <c r="J104" s="13">
        <v>24511835</v>
      </c>
      <c r="K104" s="13">
        <v>48880943</v>
      </c>
    </row>
    <row r="105" spans="1:13">
      <c r="A105" s="192" t="s">
        <v>248</v>
      </c>
      <c r="B105" s="193"/>
      <c r="C105" s="193"/>
      <c r="D105" s="193"/>
      <c r="E105" s="193"/>
      <c r="F105" s="193"/>
      <c r="G105" s="193"/>
      <c r="H105" s="194"/>
      <c r="I105" s="4">
        <v>98</v>
      </c>
      <c r="J105" s="13">
        <v>143385886.38</v>
      </c>
      <c r="K105" s="13">
        <v>111294466</v>
      </c>
    </row>
    <row r="106" spans="1:13">
      <c r="A106" s="192" t="s">
        <v>249</v>
      </c>
      <c r="B106" s="193"/>
      <c r="C106" s="193"/>
      <c r="D106" s="193"/>
      <c r="E106" s="193"/>
      <c r="F106" s="193"/>
      <c r="G106" s="193"/>
      <c r="H106" s="194"/>
      <c r="I106" s="4">
        <v>99</v>
      </c>
      <c r="J106" s="13"/>
      <c r="K106" s="13"/>
    </row>
    <row r="107" spans="1:13">
      <c r="A107" s="192" t="s">
        <v>96</v>
      </c>
      <c r="B107" s="193"/>
      <c r="C107" s="193"/>
      <c r="D107" s="193"/>
      <c r="E107" s="193"/>
      <c r="F107" s="193"/>
      <c r="G107" s="193"/>
      <c r="H107" s="194"/>
      <c r="I107" s="4">
        <v>100</v>
      </c>
      <c r="J107" s="13"/>
      <c r="K107" s="13"/>
    </row>
    <row r="108" spans="1:13">
      <c r="A108" s="192" t="s">
        <v>97</v>
      </c>
      <c r="B108" s="193"/>
      <c r="C108" s="193"/>
      <c r="D108" s="193"/>
      <c r="E108" s="193"/>
      <c r="F108" s="193"/>
      <c r="G108" s="193"/>
      <c r="H108" s="194"/>
      <c r="I108" s="4">
        <v>101</v>
      </c>
      <c r="J108" s="13">
        <v>6522862</v>
      </c>
      <c r="K108" s="13">
        <v>6339171</v>
      </c>
    </row>
    <row r="109" spans="1:13">
      <c r="A109" s="192" t="s">
        <v>98</v>
      </c>
      <c r="B109" s="193"/>
      <c r="C109" s="193"/>
      <c r="D109" s="193"/>
      <c r="E109" s="193"/>
      <c r="F109" s="193"/>
      <c r="G109" s="193"/>
      <c r="H109" s="194"/>
      <c r="I109" s="4">
        <v>102</v>
      </c>
      <c r="J109" s="13">
        <v>6846406</v>
      </c>
      <c r="K109" s="13">
        <v>7593919</v>
      </c>
    </row>
    <row r="110" spans="1:13">
      <c r="A110" s="192" t="s">
        <v>101</v>
      </c>
      <c r="B110" s="193"/>
      <c r="C110" s="193"/>
      <c r="D110" s="193"/>
      <c r="E110" s="193"/>
      <c r="F110" s="193"/>
      <c r="G110" s="193"/>
      <c r="H110" s="194"/>
      <c r="I110" s="4">
        <v>103</v>
      </c>
      <c r="J110" s="13"/>
      <c r="K110" s="13"/>
    </row>
    <row r="111" spans="1:13">
      <c r="A111" s="192" t="s">
        <v>99</v>
      </c>
      <c r="B111" s="193"/>
      <c r="C111" s="193"/>
      <c r="D111" s="193"/>
      <c r="E111" s="193"/>
      <c r="F111" s="193"/>
      <c r="G111" s="193"/>
      <c r="H111" s="194"/>
      <c r="I111" s="4">
        <v>104</v>
      </c>
      <c r="J111" s="13"/>
      <c r="K111" s="13"/>
    </row>
    <row r="112" spans="1:13">
      <c r="A112" s="192" t="s">
        <v>100</v>
      </c>
      <c r="B112" s="193"/>
      <c r="C112" s="193"/>
      <c r="D112" s="193"/>
      <c r="E112" s="193"/>
      <c r="F112" s="193"/>
      <c r="G112" s="193"/>
      <c r="H112" s="194"/>
      <c r="I112" s="4">
        <v>105</v>
      </c>
      <c r="J112" s="13">
        <v>522150</v>
      </c>
      <c r="K112" s="13">
        <v>569885</v>
      </c>
    </row>
    <row r="113" spans="1:11">
      <c r="A113" s="198" t="s">
        <v>1</v>
      </c>
      <c r="B113" s="199"/>
      <c r="C113" s="199"/>
      <c r="D113" s="199"/>
      <c r="E113" s="199"/>
      <c r="F113" s="199"/>
      <c r="G113" s="199"/>
      <c r="H113" s="200"/>
      <c r="I113" s="4">
        <v>106</v>
      </c>
      <c r="J113" s="13">
        <v>14844532</v>
      </c>
      <c r="K113" s="13">
        <v>4631306</v>
      </c>
    </row>
    <row r="114" spans="1:11">
      <c r="A114" s="198" t="s">
        <v>25</v>
      </c>
      <c r="B114" s="199"/>
      <c r="C114" s="199"/>
      <c r="D114" s="199"/>
      <c r="E114" s="199"/>
      <c r="F114" s="199"/>
      <c r="G114" s="199"/>
      <c r="H114" s="200"/>
      <c r="I114" s="4">
        <v>107</v>
      </c>
      <c r="J114" s="12">
        <f>J69+J86+J90+J100+J113</f>
        <v>515920654.98519993</v>
      </c>
      <c r="K114" s="12">
        <f>K69+K86+K90+K100+K113</f>
        <v>509666331.60519993</v>
      </c>
    </row>
    <row r="115" spans="1:11">
      <c r="A115" s="203" t="s">
        <v>59</v>
      </c>
      <c r="B115" s="204"/>
      <c r="C115" s="204"/>
      <c r="D115" s="204"/>
      <c r="E115" s="204"/>
      <c r="F115" s="204"/>
      <c r="G115" s="204"/>
      <c r="H115" s="205"/>
      <c r="I115" s="5">
        <v>108</v>
      </c>
      <c r="J115" s="14">
        <v>179045352</v>
      </c>
      <c r="K115" s="14">
        <v>149966185</v>
      </c>
    </row>
    <row r="116" spans="1:11">
      <c r="A116" s="206" t="s">
        <v>284</v>
      </c>
      <c r="B116" s="207"/>
      <c r="C116" s="207"/>
      <c r="D116" s="207"/>
      <c r="E116" s="207"/>
      <c r="F116" s="207"/>
      <c r="G116" s="207"/>
      <c r="H116" s="207"/>
      <c r="I116" s="208"/>
      <c r="J116" s="208"/>
      <c r="K116" s="209"/>
    </row>
    <row r="117" spans="1:11">
      <c r="A117" s="210" t="s">
        <v>189</v>
      </c>
      <c r="B117" s="211"/>
      <c r="C117" s="211"/>
      <c r="D117" s="211"/>
      <c r="E117" s="211"/>
      <c r="F117" s="211"/>
      <c r="G117" s="211"/>
      <c r="H117" s="211"/>
      <c r="I117" s="212"/>
      <c r="J117" s="212"/>
      <c r="K117" s="213"/>
    </row>
    <row r="118" spans="1:11">
      <c r="A118" s="192" t="s">
        <v>8</v>
      </c>
      <c r="B118" s="193"/>
      <c r="C118" s="193"/>
      <c r="D118" s="193"/>
      <c r="E118" s="193"/>
      <c r="F118" s="193"/>
      <c r="G118" s="193"/>
      <c r="H118" s="194"/>
      <c r="I118" s="4">
        <v>109</v>
      </c>
      <c r="J118" s="13">
        <v>72571890.605199963</v>
      </c>
      <c r="K118" s="13">
        <v>4707445</v>
      </c>
    </row>
    <row r="119" spans="1:11">
      <c r="A119" s="195" t="s">
        <v>9</v>
      </c>
      <c r="B119" s="196"/>
      <c r="C119" s="196"/>
      <c r="D119" s="196"/>
      <c r="E119" s="196"/>
      <c r="F119" s="196"/>
      <c r="G119" s="196"/>
      <c r="H119" s="197"/>
      <c r="I119" s="7">
        <v>110</v>
      </c>
      <c r="J119" s="14">
        <v>-8212162</v>
      </c>
      <c r="K119" s="14">
        <v>-4211313</v>
      </c>
    </row>
    <row r="120" spans="1:11">
      <c r="A120" s="1"/>
      <c r="B120" s="1"/>
      <c r="C120" s="1"/>
      <c r="D120" s="1"/>
      <c r="E120" s="1"/>
      <c r="F120" s="1"/>
      <c r="G120" s="1"/>
      <c r="H120" s="1"/>
      <c r="I120" s="2"/>
      <c r="J120" s="3"/>
      <c r="K120" s="3"/>
    </row>
    <row r="121" spans="1:11">
      <c r="A121" s="201" t="s">
        <v>102</v>
      </c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</row>
    <row r="122" spans="1:11">
      <c r="A122" s="201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</row>
  </sheetData>
  <mergeCells count="122">
    <mergeCell ref="A1:J1"/>
    <mergeCell ref="K1:K2"/>
    <mergeCell ref="A2:J2"/>
    <mergeCell ref="A17:H17"/>
    <mergeCell ref="A18:H18"/>
    <mergeCell ref="A3:K3"/>
    <mergeCell ref="A4:H4"/>
    <mergeCell ref="A5:H5"/>
    <mergeCell ref="A6:K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8:H38"/>
    <mergeCell ref="A39:H39"/>
    <mergeCell ref="A40:H40"/>
    <mergeCell ref="A41:H41"/>
    <mergeCell ref="A35:H35"/>
    <mergeCell ref="A36:H36"/>
    <mergeCell ref="A37:H37"/>
    <mergeCell ref="A33:H33"/>
    <mergeCell ref="A34:H34"/>
    <mergeCell ref="A42:H42"/>
    <mergeCell ref="A43:H43"/>
    <mergeCell ref="A44:H44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A51:H51"/>
    <mergeCell ref="A52:H52"/>
    <mergeCell ref="A53:H53"/>
    <mergeCell ref="A49:H49"/>
    <mergeCell ref="A50:H50"/>
    <mergeCell ref="A61:H61"/>
    <mergeCell ref="A62:H62"/>
    <mergeCell ref="A63:H63"/>
    <mergeCell ref="A64:H64"/>
    <mergeCell ref="A70:H70"/>
    <mergeCell ref="A71:H71"/>
    <mergeCell ref="A72:H72"/>
    <mergeCell ref="A73:H73"/>
    <mergeCell ref="A74:H74"/>
    <mergeCell ref="A75:H75"/>
    <mergeCell ref="A76:H76"/>
    <mergeCell ref="A67:H67"/>
    <mergeCell ref="A68:K68"/>
    <mergeCell ref="A69:H69"/>
    <mergeCell ref="A65:H65"/>
    <mergeCell ref="A66:H66"/>
    <mergeCell ref="A77:H77"/>
    <mergeCell ref="A78:H78"/>
    <mergeCell ref="A79:H79"/>
    <mergeCell ref="A80:H80"/>
    <mergeCell ref="A86:H86"/>
    <mergeCell ref="A87:H87"/>
    <mergeCell ref="A88:H88"/>
    <mergeCell ref="A89:H89"/>
    <mergeCell ref="A90:H90"/>
    <mergeCell ref="A91:H91"/>
    <mergeCell ref="A92:H92"/>
    <mergeCell ref="A83:H83"/>
    <mergeCell ref="A84:H84"/>
    <mergeCell ref="A85:H85"/>
    <mergeCell ref="A81:H81"/>
    <mergeCell ref="A82:H82"/>
    <mergeCell ref="A93:H93"/>
    <mergeCell ref="A94:H94"/>
    <mergeCell ref="A95:H95"/>
    <mergeCell ref="A96:H96"/>
    <mergeCell ref="A102:H102"/>
    <mergeCell ref="A103:H103"/>
    <mergeCell ref="A104:H104"/>
    <mergeCell ref="A105:H105"/>
    <mergeCell ref="A106:H106"/>
    <mergeCell ref="A107:H107"/>
    <mergeCell ref="A119:H119"/>
    <mergeCell ref="A99:H99"/>
    <mergeCell ref="A100:H100"/>
    <mergeCell ref="A101:H101"/>
    <mergeCell ref="A97:H97"/>
    <mergeCell ref="A98:H98"/>
    <mergeCell ref="A121:K121"/>
    <mergeCell ref="A122:K122"/>
    <mergeCell ref="A115:H115"/>
    <mergeCell ref="A116:K116"/>
    <mergeCell ref="A117:K117"/>
    <mergeCell ref="A118:H118"/>
    <mergeCell ref="A113:H113"/>
    <mergeCell ref="A114:H114"/>
    <mergeCell ref="A108:H108"/>
    <mergeCell ref="A109:H109"/>
    <mergeCell ref="A110:H110"/>
    <mergeCell ref="A111:H111"/>
    <mergeCell ref="A112:H112"/>
  </mergeCells>
  <phoneticPr fontId="3" type="noConversion"/>
  <dataValidations count="5">
    <dataValidation type="whole" operator="notEqual" allowBlank="1" showInputMessage="1" showErrorMessage="1" errorTitle="Pogrešan unos" error="Mogu se unijeti samo cjelobrojne vrijednosti." sqref="J85:K85 J118:K119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69:K69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1:K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J78:K78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79:K84 J7:K67 J72:K77 J70:K70 J86:K115">
      <formula1>0</formula1>
    </dataValidation>
  </dataValidations>
  <pageMargins left="0.75" right="0.75" top="1" bottom="1" header="0.5" footer="0.5"/>
  <pageSetup paperSize="9" scale="81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72"/>
  <sheetViews>
    <sheetView view="pageBreakPreview" topLeftCell="A49" zoomScale="110" zoomScaleNormal="100" workbookViewId="0">
      <selection activeCell="K70" sqref="K70:K71"/>
    </sheetView>
  </sheetViews>
  <sheetFormatPr defaultRowHeight="12.75"/>
  <cols>
    <col min="8" max="8" width="5.5703125" customWidth="1"/>
    <col min="9" max="9" width="6.5703125" bestFit="1" customWidth="1"/>
    <col min="10" max="10" width="11.5703125" customWidth="1"/>
    <col min="11" max="11" width="11.7109375" customWidth="1"/>
  </cols>
  <sheetData>
    <row r="1" spans="1:11" ht="13.15" customHeight="1">
      <c r="A1" s="250" t="s">
        <v>341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3.15" customHeight="1">
      <c r="A2" s="227" t="s">
        <v>352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>
      <c r="A3" s="71"/>
      <c r="B3" s="78"/>
      <c r="C3" s="78"/>
      <c r="D3" s="78"/>
      <c r="E3" s="78"/>
      <c r="F3" s="78"/>
      <c r="G3" s="78"/>
      <c r="H3" s="78"/>
      <c r="I3" s="78"/>
      <c r="J3" s="78"/>
      <c r="K3" s="15"/>
    </row>
    <row r="4" spans="1:11" ht="13.15" customHeight="1">
      <c r="A4" s="251" t="s">
        <v>340</v>
      </c>
      <c r="B4" s="252"/>
      <c r="C4" s="252"/>
      <c r="D4" s="252"/>
      <c r="E4" s="252"/>
      <c r="F4" s="252"/>
      <c r="G4" s="252"/>
      <c r="H4" s="252"/>
      <c r="I4" s="252"/>
      <c r="J4" s="252"/>
      <c r="K4" s="253"/>
    </row>
    <row r="5" spans="1:11" ht="24" thickBot="1">
      <c r="A5" s="254" t="s">
        <v>61</v>
      </c>
      <c r="B5" s="254"/>
      <c r="C5" s="254"/>
      <c r="D5" s="254"/>
      <c r="E5" s="254"/>
      <c r="F5" s="254"/>
      <c r="G5" s="254"/>
      <c r="H5" s="254"/>
      <c r="I5" s="72" t="s">
        <v>285</v>
      </c>
      <c r="J5" s="74" t="s">
        <v>156</v>
      </c>
      <c r="K5" s="74" t="s">
        <v>157</v>
      </c>
    </row>
    <row r="6" spans="1:11">
      <c r="A6" s="235">
        <v>1</v>
      </c>
      <c r="B6" s="235"/>
      <c r="C6" s="235"/>
      <c r="D6" s="235"/>
      <c r="E6" s="235"/>
      <c r="F6" s="235"/>
      <c r="G6" s="235"/>
      <c r="H6" s="235"/>
      <c r="I6" s="76">
        <v>2</v>
      </c>
      <c r="J6" s="75">
        <v>3</v>
      </c>
      <c r="K6" s="75">
        <v>4</v>
      </c>
    </row>
    <row r="7" spans="1:11">
      <c r="A7" s="210" t="s">
        <v>26</v>
      </c>
      <c r="B7" s="211"/>
      <c r="C7" s="211"/>
      <c r="D7" s="211"/>
      <c r="E7" s="211"/>
      <c r="F7" s="211"/>
      <c r="G7" s="211"/>
      <c r="H7" s="222"/>
      <c r="I7" s="6">
        <v>111</v>
      </c>
      <c r="J7" s="20">
        <f>SUM(J8:J9)</f>
        <v>381986591</v>
      </c>
      <c r="K7" s="20">
        <f>SUM(K8:K9)</f>
        <v>395015795</v>
      </c>
    </row>
    <row r="8" spans="1:11">
      <c r="A8" s="198" t="s">
        <v>158</v>
      </c>
      <c r="B8" s="199"/>
      <c r="C8" s="199"/>
      <c r="D8" s="199"/>
      <c r="E8" s="199"/>
      <c r="F8" s="199"/>
      <c r="G8" s="199"/>
      <c r="H8" s="200"/>
      <c r="I8" s="4">
        <v>112</v>
      </c>
      <c r="J8" s="13">
        <v>371192270</v>
      </c>
      <c r="K8" s="13">
        <v>377143779</v>
      </c>
    </row>
    <row r="9" spans="1:11">
      <c r="A9" s="198" t="s">
        <v>106</v>
      </c>
      <c r="B9" s="199"/>
      <c r="C9" s="199"/>
      <c r="D9" s="199"/>
      <c r="E9" s="199"/>
      <c r="F9" s="199"/>
      <c r="G9" s="199"/>
      <c r="H9" s="200"/>
      <c r="I9" s="4">
        <v>113</v>
      </c>
      <c r="J9" s="13">
        <v>10794321</v>
      </c>
      <c r="K9" s="13">
        <v>17872016</v>
      </c>
    </row>
    <row r="10" spans="1:11">
      <c r="A10" s="198" t="s">
        <v>12</v>
      </c>
      <c r="B10" s="199"/>
      <c r="C10" s="199"/>
      <c r="D10" s="199"/>
      <c r="E10" s="199"/>
      <c r="F10" s="199"/>
      <c r="G10" s="199"/>
      <c r="H10" s="200"/>
      <c r="I10" s="4">
        <v>114</v>
      </c>
      <c r="J10" s="12">
        <f>J11+J12+J16+J20+J21+J22+J25+J26</f>
        <v>465621080.38</v>
      </c>
      <c r="K10" s="12">
        <f>K11+K12+K16+K20+K21+K22+K25+K26</f>
        <v>444922681</v>
      </c>
    </row>
    <row r="11" spans="1:11">
      <c r="A11" s="198" t="s">
        <v>107</v>
      </c>
      <c r="B11" s="199"/>
      <c r="C11" s="199"/>
      <c r="D11" s="199"/>
      <c r="E11" s="199"/>
      <c r="F11" s="199"/>
      <c r="G11" s="199"/>
      <c r="H11" s="200"/>
      <c r="I11" s="4">
        <v>115</v>
      </c>
      <c r="J11" s="13">
        <v>-1586007</v>
      </c>
      <c r="K11" s="13">
        <v>3206619</v>
      </c>
    </row>
    <row r="12" spans="1:11">
      <c r="A12" s="198" t="s">
        <v>22</v>
      </c>
      <c r="B12" s="199"/>
      <c r="C12" s="199"/>
      <c r="D12" s="199"/>
      <c r="E12" s="199"/>
      <c r="F12" s="199"/>
      <c r="G12" s="199"/>
      <c r="H12" s="200"/>
      <c r="I12" s="4">
        <v>116</v>
      </c>
      <c r="J12" s="12">
        <f>SUM(J13:J15)</f>
        <v>247266331.81999999</v>
      </c>
      <c r="K12" s="12">
        <f>SUM(K13:K15)</f>
        <v>281394650</v>
      </c>
    </row>
    <row r="13" spans="1:11">
      <c r="A13" s="192" t="s">
        <v>152</v>
      </c>
      <c r="B13" s="193"/>
      <c r="C13" s="193"/>
      <c r="D13" s="193"/>
      <c r="E13" s="193"/>
      <c r="F13" s="193"/>
      <c r="G13" s="193"/>
      <c r="H13" s="194"/>
      <c r="I13" s="4">
        <v>117</v>
      </c>
      <c r="J13" s="13">
        <v>129442947</v>
      </c>
      <c r="K13" s="13">
        <v>122416240</v>
      </c>
    </row>
    <row r="14" spans="1:11">
      <c r="A14" s="192" t="s">
        <v>153</v>
      </c>
      <c r="B14" s="193"/>
      <c r="C14" s="193"/>
      <c r="D14" s="193"/>
      <c r="E14" s="193"/>
      <c r="F14" s="193"/>
      <c r="G14" s="193"/>
      <c r="H14" s="194"/>
      <c r="I14" s="4">
        <v>118</v>
      </c>
      <c r="J14" s="13">
        <v>77768618</v>
      </c>
      <c r="K14" s="13">
        <v>113872438</v>
      </c>
    </row>
    <row r="15" spans="1:11">
      <c r="A15" s="192" t="s">
        <v>63</v>
      </c>
      <c r="B15" s="193"/>
      <c r="C15" s="193"/>
      <c r="D15" s="193"/>
      <c r="E15" s="193"/>
      <c r="F15" s="193"/>
      <c r="G15" s="193"/>
      <c r="H15" s="194"/>
      <c r="I15" s="4">
        <v>119</v>
      </c>
      <c r="J15" s="13">
        <v>40054766.819999993</v>
      </c>
      <c r="K15" s="13">
        <v>45105972</v>
      </c>
    </row>
    <row r="16" spans="1:11">
      <c r="A16" s="198" t="s">
        <v>23</v>
      </c>
      <c r="B16" s="199"/>
      <c r="C16" s="199"/>
      <c r="D16" s="199"/>
      <c r="E16" s="199"/>
      <c r="F16" s="199"/>
      <c r="G16" s="199"/>
      <c r="H16" s="200"/>
      <c r="I16" s="4">
        <v>120</v>
      </c>
      <c r="J16" s="12">
        <f>SUM(J17:J19)</f>
        <v>117191276</v>
      </c>
      <c r="K16" s="12">
        <f>SUM(K17:K19)</f>
        <v>99149701</v>
      </c>
    </row>
    <row r="17" spans="1:11">
      <c r="A17" s="192" t="s">
        <v>64</v>
      </c>
      <c r="B17" s="193"/>
      <c r="C17" s="193"/>
      <c r="D17" s="193"/>
      <c r="E17" s="193"/>
      <c r="F17" s="193"/>
      <c r="G17" s="193"/>
      <c r="H17" s="194"/>
      <c r="I17" s="4">
        <v>121</v>
      </c>
      <c r="J17" s="13">
        <v>76241069</v>
      </c>
      <c r="K17" s="13">
        <v>64511327</v>
      </c>
    </row>
    <row r="18" spans="1:11">
      <c r="A18" s="192" t="s">
        <v>65</v>
      </c>
      <c r="B18" s="193"/>
      <c r="C18" s="193"/>
      <c r="D18" s="193"/>
      <c r="E18" s="193"/>
      <c r="F18" s="193"/>
      <c r="G18" s="193"/>
      <c r="H18" s="194"/>
      <c r="I18" s="4">
        <v>122</v>
      </c>
      <c r="J18" s="13">
        <v>25445412</v>
      </c>
      <c r="K18" s="13">
        <v>21091249</v>
      </c>
    </row>
    <row r="19" spans="1:11">
      <c r="A19" s="192" t="s">
        <v>66</v>
      </c>
      <c r="B19" s="193"/>
      <c r="C19" s="193"/>
      <c r="D19" s="193"/>
      <c r="E19" s="193"/>
      <c r="F19" s="193"/>
      <c r="G19" s="193"/>
      <c r="H19" s="194"/>
      <c r="I19" s="4">
        <v>123</v>
      </c>
      <c r="J19" s="13">
        <v>15504795</v>
      </c>
      <c r="K19" s="13">
        <v>13547125</v>
      </c>
    </row>
    <row r="20" spans="1:11">
      <c r="A20" s="198" t="s">
        <v>108</v>
      </c>
      <c r="B20" s="199"/>
      <c r="C20" s="199"/>
      <c r="D20" s="199"/>
      <c r="E20" s="199"/>
      <c r="F20" s="199"/>
      <c r="G20" s="199"/>
      <c r="H20" s="200"/>
      <c r="I20" s="4">
        <v>124</v>
      </c>
      <c r="J20" s="13">
        <v>17982571</v>
      </c>
      <c r="K20" s="13">
        <v>19903894</v>
      </c>
    </row>
    <row r="21" spans="1:11">
      <c r="A21" s="198" t="s">
        <v>109</v>
      </c>
      <c r="B21" s="199"/>
      <c r="C21" s="199"/>
      <c r="D21" s="199"/>
      <c r="E21" s="199"/>
      <c r="F21" s="199"/>
      <c r="G21" s="199"/>
      <c r="H21" s="200"/>
      <c r="I21" s="4">
        <v>125</v>
      </c>
      <c r="J21" s="13">
        <v>65962589</v>
      </c>
      <c r="K21" s="13">
        <v>30772207</v>
      </c>
    </row>
    <row r="22" spans="1:11">
      <c r="A22" s="198" t="s">
        <v>24</v>
      </c>
      <c r="B22" s="199"/>
      <c r="C22" s="199"/>
      <c r="D22" s="199"/>
      <c r="E22" s="199"/>
      <c r="F22" s="199"/>
      <c r="G22" s="199"/>
      <c r="H22" s="200"/>
      <c r="I22" s="4">
        <v>126</v>
      </c>
      <c r="J22" s="12">
        <f>SUM(J23:J24)</f>
        <v>10783781.559999999</v>
      </c>
      <c r="K22" s="12">
        <f>SUM(K23:K24)</f>
        <v>724816</v>
      </c>
    </row>
    <row r="23" spans="1:11">
      <c r="A23" s="192" t="s">
        <v>143</v>
      </c>
      <c r="B23" s="193"/>
      <c r="C23" s="193"/>
      <c r="D23" s="193"/>
      <c r="E23" s="193"/>
      <c r="F23" s="193"/>
      <c r="G23" s="193"/>
      <c r="H23" s="194"/>
      <c r="I23" s="4">
        <v>127</v>
      </c>
      <c r="J23" s="13">
        <v>14010</v>
      </c>
      <c r="K23" s="13"/>
    </row>
    <row r="24" spans="1:11">
      <c r="A24" s="192" t="s">
        <v>144</v>
      </c>
      <c r="B24" s="193"/>
      <c r="C24" s="193"/>
      <c r="D24" s="193"/>
      <c r="E24" s="193"/>
      <c r="F24" s="193"/>
      <c r="G24" s="193"/>
      <c r="H24" s="194"/>
      <c r="I24" s="4">
        <v>128</v>
      </c>
      <c r="J24" s="13">
        <v>10769771.559999999</v>
      </c>
      <c r="K24" s="13">
        <v>724816</v>
      </c>
    </row>
    <row r="25" spans="1:11">
      <c r="A25" s="198" t="s">
        <v>110</v>
      </c>
      <c r="B25" s="199"/>
      <c r="C25" s="199"/>
      <c r="D25" s="199"/>
      <c r="E25" s="199"/>
      <c r="F25" s="199"/>
      <c r="G25" s="199"/>
      <c r="H25" s="200"/>
      <c r="I25" s="4">
        <v>129</v>
      </c>
      <c r="J25" s="13">
        <v>1449954</v>
      </c>
      <c r="K25" s="13">
        <v>1992391</v>
      </c>
    </row>
    <row r="26" spans="1:11">
      <c r="A26" s="198" t="s">
        <v>52</v>
      </c>
      <c r="B26" s="199"/>
      <c r="C26" s="199"/>
      <c r="D26" s="199"/>
      <c r="E26" s="199"/>
      <c r="F26" s="199"/>
      <c r="G26" s="199"/>
      <c r="H26" s="200"/>
      <c r="I26" s="4">
        <v>130</v>
      </c>
      <c r="J26" s="13">
        <v>6570584</v>
      </c>
      <c r="K26" s="13">
        <v>7778403</v>
      </c>
    </row>
    <row r="27" spans="1:11">
      <c r="A27" s="198" t="s">
        <v>217</v>
      </c>
      <c r="B27" s="199"/>
      <c r="C27" s="199"/>
      <c r="D27" s="199"/>
      <c r="E27" s="199"/>
      <c r="F27" s="199"/>
      <c r="G27" s="199"/>
      <c r="H27" s="200"/>
      <c r="I27" s="4">
        <v>131</v>
      </c>
      <c r="J27" s="12">
        <f>SUM(J28:J32)</f>
        <v>1217264</v>
      </c>
      <c r="K27" s="12">
        <f>SUM(K28:K32)</f>
        <v>2673012</v>
      </c>
    </row>
    <row r="28" spans="1:11">
      <c r="A28" s="198" t="s">
        <v>344</v>
      </c>
      <c r="B28" s="199"/>
      <c r="C28" s="199"/>
      <c r="D28" s="199"/>
      <c r="E28" s="199"/>
      <c r="F28" s="199"/>
      <c r="G28" s="199"/>
      <c r="H28" s="200"/>
      <c r="I28" s="4">
        <v>132</v>
      </c>
      <c r="J28" s="13"/>
      <c r="K28" s="13"/>
    </row>
    <row r="29" spans="1:11">
      <c r="A29" s="198" t="s">
        <v>345</v>
      </c>
      <c r="B29" s="199"/>
      <c r="C29" s="199"/>
      <c r="D29" s="199"/>
      <c r="E29" s="199"/>
      <c r="F29" s="199"/>
      <c r="G29" s="199"/>
      <c r="H29" s="200"/>
      <c r="I29" s="4">
        <v>133</v>
      </c>
      <c r="J29" s="13">
        <v>1058622</v>
      </c>
      <c r="K29" s="13">
        <v>2634347</v>
      </c>
    </row>
    <row r="30" spans="1:11">
      <c r="A30" s="198" t="s">
        <v>145</v>
      </c>
      <c r="B30" s="199"/>
      <c r="C30" s="199"/>
      <c r="D30" s="199"/>
      <c r="E30" s="199"/>
      <c r="F30" s="199"/>
      <c r="G30" s="199"/>
      <c r="H30" s="200"/>
      <c r="I30" s="4">
        <v>134</v>
      </c>
      <c r="J30" s="13"/>
      <c r="K30" s="13"/>
    </row>
    <row r="31" spans="1:11">
      <c r="A31" s="198" t="s">
        <v>227</v>
      </c>
      <c r="B31" s="199"/>
      <c r="C31" s="199"/>
      <c r="D31" s="199"/>
      <c r="E31" s="199"/>
      <c r="F31" s="199"/>
      <c r="G31" s="199"/>
      <c r="H31" s="200"/>
      <c r="I31" s="4">
        <v>135</v>
      </c>
      <c r="J31" s="13"/>
      <c r="K31" s="13"/>
    </row>
    <row r="32" spans="1:11">
      <c r="A32" s="198" t="s">
        <v>146</v>
      </c>
      <c r="B32" s="199"/>
      <c r="C32" s="199"/>
      <c r="D32" s="199"/>
      <c r="E32" s="199"/>
      <c r="F32" s="199"/>
      <c r="G32" s="199"/>
      <c r="H32" s="200"/>
      <c r="I32" s="4">
        <v>136</v>
      </c>
      <c r="J32" s="13">
        <v>158642</v>
      </c>
      <c r="K32" s="13">
        <v>38665</v>
      </c>
    </row>
    <row r="33" spans="1:11">
      <c r="A33" s="198" t="s">
        <v>218</v>
      </c>
      <c r="B33" s="199"/>
      <c r="C33" s="199"/>
      <c r="D33" s="199"/>
      <c r="E33" s="199"/>
      <c r="F33" s="199"/>
      <c r="G33" s="199"/>
      <c r="H33" s="200"/>
      <c r="I33" s="4">
        <v>137</v>
      </c>
      <c r="J33" s="12">
        <f>SUM(J34:J37)</f>
        <v>13731926</v>
      </c>
      <c r="K33" s="12">
        <f>SUM(K34:K37)</f>
        <v>16629723</v>
      </c>
    </row>
    <row r="34" spans="1:11">
      <c r="A34" s="198" t="s">
        <v>68</v>
      </c>
      <c r="B34" s="199"/>
      <c r="C34" s="199"/>
      <c r="D34" s="199"/>
      <c r="E34" s="199"/>
      <c r="F34" s="199"/>
      <c r="G34" s="199"/>
      <c r="H34" s="200"/>
      <c r="I34" s="4">
        <v>138</v>
      </c>
      <c r="J34" s="13"/>
      <c r="K34" s="13"/>
    </row>
    <row r="35" spans="1:11">
      <c r="A35" s="198" t="s">
        <v>67</v>
      </c>
      <c r="B35" s="199"/>
      <c r="C35" s="199"/>
      <c r="D35" s="199"/>
      <c r="E35" s="199"/>
      <c r="F35" s="199"/>
      <c r="G35" s="199"/>
      <c r="H35" s="200"/>
      <c r="I35" s="4">
        <v>139</v>
      </c>
      <c r="J35" s="13">
        <v>13501565</v>
      </c>
      <c r="K35" s="13">
        <v>16616599</v>
      </c>
    </row>
    <row r="36" spans="1:11">
      <c r="A36" s="198" t="s">
        <v>228</v>
      </c>
      <c r="B36" s="199"/>
      <c r="C36" s="199"/>
      <c r="D36" s="199"/>
      <c r="E36" s="199"/>
      <c r="F36" s="199"/>
      <c r="G36" s="199"/>
      <c r="H36" s="200"/>
      <c r="I36" s="4">
        <v>140</v>
      </c>
      <c r="J36" s="13"/>
      <c r="K36" s="13"/>
    </row>
    <row r="37" spans="1:11">
      <c r="A37" s="198" t="s">
        <v>69</v>
      </c>
      <c r="B37" s="199"/>
      <c r="C37" s="199"/>
      <c r="D37" s="199"/>
      <c r="E37" s="199"/>
      <c r="F37" s="199"/>
      <c r="G37" s="199"/>
      <c r="H37" s="200"/>
      <c r="I37" s="4">
        <v>141</v>
      </c>
      <c r="J37" s="13">
        <v>230361</v>
      </c>
      <c r="K37" s="13">
        <v>13124</v>
      </c>
    </row>
    <row r="38" spans="1:11">
      <c r="A38" s="198" t="s">
        <v>199</v>
      </c>
      <c r="B38" s="199"/>
      <c r="C38" s="199"/>
      <c r="D38" s="199"/>
      <c r="E38" s="199"/>
      <c r="F38" s="199"/>
      <c r="G38" s="199"/>
      <c r="H38" s="200"/>
      <c r="I38" s="4">
        <v>142</v>
      </c>
      <c r="J38" s="13"/>
      <c r="K38" s="13"/>
    </row>
    <row r="39" spans="1:11">
      <c r="A39" s="198" t="s">
        <v>200</v>
      </c>
      <c r="B39" s="199"/>
      <c r="C39" s="199"/>
      <c r="D39" s="199"/>
      <c r="E39" s="199"/>
      <c r="F39" s="199"/>
      <c r="G39" s="199"/>
      <c r="H39" s="200"/>
      <c r="I39" s="4">
        <v>143</v>
      </c>
      <c r="J39" s="13"/>
      <c r="K39" s="13"/>
    </row>
    <row r="40" spans="1:11">
      <c r="A40" s="198" t="s">
        <v>229</v>
      </c>
      <c r="B40" s="199"/>
      <c r="C40" s="199"/>
      <c r="D40" s="199"/>
      <c r="E40" s="199"/>
      <c r="F40" s="199"/>
      <c r="G40" s="199"/>
      <c r="H40" s="200"/>
      <c r="I40" s="4">
        <v>144</v>
      </c>
      <c r="J40" s="13"/>
      <c r="K40" s="13"/>
    </row>
    <row r="41" spans="1:11">
      <c r="A41" s="198" t="s">
        <v>230</v>
      </c>
      <c r="B41" s="199"/>
      <c r="C41" s="199"/>
      <c r="D41" s="199"/>
      <c r="E41" s="199"/>
      <c r="F41" s="199"/>
      <c r="G41" s="199"/>
      <c r="H41" s="200"/>
      <c r="I41" s="4">
        <v>145</v>
      </c>
      <c r="J41" s="13"/>
      <c r="K41" s="13"/>
    </row>
    <row r="42" spans="1:11">
      <c r="A42" s="198" t="s">
        <v>219</v>
      </c>
      <c r="B42" s="199"/>
      <c r="C42" s="199"/>
      <c r="D42" s="199"/>
      <c r="E42" s="199"/>
      <c r="F42" s="199"/>
      <c r="G42" s="199"/>
      <c r="H42" s="200"/>
      <c r="I42" s="4">
        <v>146</v>
      </c>
      <c r="J42" s="12">
        <f>J7+J27+J38+J40</f>
        <v>383203855</v>
      </c>
      <c r="K42" s="12">
        <f>K7+K27+K38+K40</f>
        <v>397688807</v>
      </c>
    </row>
    <row r="43" spans="1:11">
      <c r="A43" s="198" t="s">
        <v>220</v>
      </c>
      <c r="B43" s="199"/>
      <c r="C43" s="199"/>
      <c r="D43" s="199"/>
      <c r="E43" s="199"/>
      <c r="F43" s="199"/>
      <c r="G43" s="199"/>
      <c r="H43" s="200"/>
      <c r="I43" s="4">
        <v>147</v>
      </c>
      <c r="J43" s="12">
        <f>J10+J33+J39+J41</f>
        <v>479353006.38</v>
      </c>
      <c r="K43" s="12">
        <f>K10+K33+K39+K41</f>
        <v>461552404</v>
      </c>
    </row>
    <row r="44" spans="1:11">
      <c r="A44" s="198" t="s">
        <v>239</v>
      </c>
      <c r="B44" s="199"/>
      <c r="C44" s="199"/>
      <c r="D44" s="199"/>
      <c r="E44" s="199"/>
      <c r="F44" s="199"/>
      <c r="G44" s="199"/>
      <c r="H44" s="200"/>
      <c r="I44" s="4">
        <v>148</v>
      </c>
      <c r="J44" s="12">
        <f>J42-J43</f>
        <v>-96149151.379999995</v>
      </c>
      <c r="K44" s="12">
        <f>K42-K43</f>
        <v>-63863597</v>
      </c>
    </row>
    <row r="45" spans="1:11">
      <c r="A45" s="214" t="s">
        <v>222</v>
      </c>
      <c r="B45" s="215"/>
      <c r="C45" s="215"/>
      <c r="D45" s="215"/>
      <c r="E45" s="215"/>
      <c r="F45" s="215"/>
      <c r="G45" s="215"/>
      <c r="H45" s="216"/>
      <c r="I45" s="4">
        <v>149</v>
      </c>
      <c r="J45" s="12">
        <f>IF(J42&gt;J43,J42-J43,0)</f>
        <v>0</v>
      </c>
      <c r="K45" s="12">
        <f>IF(K42&gt;K43,K42-K43,0)</f>
        <v>0</v>
      </c>
    </row>
    <row r="46" spans="1:11">
      <c r="A46" s="214" t="s">
        <v>223</v>
      </c>
      <c r="B46" s="215"/>
      <c r="C46" s="215"/>
      <c r="D46" s="215"/>
      <c r="E46" s="215"/>
      <c r="F46" s="215"/>
      <c r="G46" s="215"/>
      <c r="H46" s="216"/>
      <c r="I46" s="4">
        <v>150</v>
      </c>
      <c r="J46" s="12">
        <f>IF(J43&gt;J42,J43-J42,0)</f>
        <v>96149151.379999995</v>
      </c>
      <c r="K46" s="12">
        <f>IF(K43&gt;K42,K43-K42,0)</f>
        <v>63863597</v>
      </c>
    </row>
    <row r="47" spans="1:11">
      <c r="A47" s="198" t="s">
        <v>221</v>
      </c>
      <c r="B47" s="199"/>
      <c r="C47" s="199"/>
      <c r="D47" s="199"/>
      <c r="E47" s="199"/>
      <c r="F47" s="199"/>
      <c r="G47" s="199"/>
      <c r="H47" s="200"/>
      <c r="I47" s="4">
        <v>151</v>
      </c>
      <c r="J47" s="13"/>
      <c r="K47" s="13"/>
    </row>
    <row r="48" spans="1:11">
      <c r="A48" s="198" t="s">
        <v>240</v>
      </c>
      <c r="B48" s="199"/>
      <c r="C48" s="199"/>
      <c r="D48" s="199"/>
      <c r="E48" s="199"/>
      <c r="F48" s="199"/>
      <c r="G48" s="199"/>
      <c r="H48" s="200"/>
      <c r="I48" s="4">
        <v>152</v>
      </c>
      <c r="J48" s="12">
        <f>J44-J47</f>
        <v>-96149151.379999995</v>
      </c>
      <c r="K48" s="12">
        <f>K44-K47</f>
        <v>-63863597</v>
      </c>
    </row>
    <row r="49" spans="1:11">
      <c r="A49" s="214" t="s">
        <v>196</v>
      </c>
      <c r="B49" s="215"/>
      <c r="C49" s="215"/>
      <c r="D49" s="215"/>
      <c r="E49" s="215"/>
      <c r="F49" s="215"/>
      <c r="G49" s="215"/>
      <c r="H49" s="216"/>
      <c r="I49" s="4">
        <v>153</v>
      </c>
      <c r="J49" s="12">
        <f>IF(J48&gt;0,J48,0)</f>
        <v>0</v>
      </c>
      <c r="K49" s="12"/>
    </row>
    <row r="50" spans="1:11">
      <c r="A50" s="247" t="s">
        <v>224</v>
      </c>
      <c r="B50" s="248"/>
      <c r="C50" s="248"/>
      <c r="D50" s="248"/>
      <c r="E50" s="248"/>
      <c r="F50" s="248"/>
      <c r="G50" s="248"/>
      <c r="H50" s="249"/>
      <c r="I50" s="5">
        <v>154</v>
      </c>
      <c r="J50" s="18">
        <f>IF(J48&lt;0,-J48,0)</f>
        <v>96149151.379999995</v>
      </c>
      <c r="K50" s="18">
        <f>IF(K48&lt;0,-K48,0)</f>
        <v>63863597</v>
      </c>
    </row>
    <row r="51" spans="1:11">
      <c r="A51" s="206" t="s">
        <v>120</v>
      </c>
      <c r="B51" s="207"/>
      <c r="C51" s="207"/>
      <c r="D51" s="207"/>
      <c r="E51" s="207"/>
      <c r="F51" s="207"/>
      <c r="G51" s="207"/>
      <c r="H51" s="207"/>
      <c r="I51" s="245"/>
      <c r="J51" s="245"/>
      <c r="K51" s="246"/>
    </row>
    <row r="52" spans="1:11">
      <c r="A52" s="210" t="s">
        <v>190</v>
      </c>
      <c r="B52" s="211"/>
      <c r="C52" s="211"/>
      <c r="D52" s="211"/>
      <c r="E52" s="211"/>
      <c r="F52" s="211"/>
      <c r="G52" s="211"/>
      <c r="H52" s="211"/>
      <c r="I52" s="212"/>
      <c r="J52" s="212"/>
      <c r="K52" s="213"/>
    </row>
    <row r="53" spans="1:11">
      <c r="A53" s="239" t="s">
        <v>237</v>
      </c>
      <c r="B53" s="240"/>
      <c r="C53" s="240"/>
      <c r="D53" s="240"/>
      <c r="E53" s="240"/>
      <c r="F53" s="240"/>
      <c r="G53" s="240"/>
      <c r="H53" s="241"/>
      <c r="I53" s="4">
        <v>155</v>
      </c>
      <c r="J53" s="13">
        <v>-95048721.752799988</v>
      </c>
      <c r="K53" s="13">
        <v>-62533250</v>
      </c>
    </row>
    <row r="54" spans="1:11">
      <c r="A54" s="239" t="s">
        <v>238</v>
      </c>
      <c r="B54" s="240"/>
      <c r="C54" s="240"/>
      <c r="D54" s="240"/>
      <c r="E54" s="240"/>
      <c r="F54" s="240"/>
      <c r="G54" s="240"/>
      <c r="H54" s="241"/>
      <c r="I54" s="4">
        <v>156</v>
      </c>
      <c r="J54" s="14">
        <v>-1100429.6272000074</v>
      </c>
      <c r="K54" s="14">
        <v>-1330347</v>
      </c>
    </row>
    <row r="55" spans="1:11">
      <c r="A55" s="206" t="s">
        <v>193</v>
      </c>
      <c r="B55" s="207"/>
      <c r="C55" s="207"/>
      <c r="D55" s="207"/>
      <c r="E55" s="207"/>
      <c r="F55" s="207"/>
      <c r="G55" s="207"/>
      <c r="H55" s="207"/>
      <c r="I55" s="245"/>
      <c r="J55" s="245"/>
      <c r="K55" s="246"/>
    </row>
    <row r="56" spans="1:11">
      <c r="A56" s="210" t="s">
        <v>208</v>
      </c>
      <c r="B56" s="211"/>
      <c r="C56" s="211"/>
      <c r="D56" s="211"/>
      <c r="E56" s="211"/>
      <c r="F56" s="211"/>
      <c r="G56" s="211"/>
      <c r="H56" s="222"/>
      <c r="I56" s="21">
        <v>157</v>
      </c>
      <c r="J56" s="11">
        <f>J48</f>
        <v>-96149151.379999995</v>
      </c>
      <c r="K56" s="11">
        <f>K48</f>
        <v>-63863597</v>
      </c>
    </row>
    <row r="57" spans="1:11">
      <c r="A57" s="198" t="s">
        <v>225</v>
      </c>
      <c r="B57" s="199"/>
      <c r="C57" s="199"/>
      <c r="D57" s="199"/>
      <c r="E57" s="199"/>
      <c r="F57" s="199"/>
      <c r="G57" s="199"/>
      <c r="H57" s="200"/>
      <c r="I57" s="4">
        <v>158</v>
      </c>
      <c r="J57" s="12">
        <f>SUM(J58:J64)</f>
        <v>0</v>
      </c>
      <c r="K57" s="12">
        <f>SUM(K58:K64)</f>
        <v>0</v>
      </c>
    </row>
    <row r="58" spans="1:11">
      <c r="A58" s="198" t="s">
        <v>231</v>
      </c>
      <c r="B58" s="199"/>
      <c r="C58" s="199"/>
      <c r="D58" s="199"/>
      <c r="E58" s="199"/>
      <c r="F58" s="199"/>
      <c r="G58" s="199"/>
      <c r="H58" s="200"/>
      <c r="I58" s="4">
        <v>159</v>
      </c>
      <c r="J58" s="13"/>
      <c r="K58" s="13"/>
    </row>
    <row r="59" spans="1:11">
      <c r="A59" s="198" t="s">
        <v>232</v>
      </c>
      <c r="B59" s="199"/>
      <c r="C59" s="199"/>
      <c r="D59" s="199"/>
      <c r="E59" s="199"/>
      <c r="F59" s="199"/>
      <c r="G59" s="199"/>
      <c r="H59" s="200"/>
      <c r="I59" s="4">
        <v>160</v>
      </c>
      <c r="J59" s="13"/>
      <c r="K59" s="13"/>
    </row>
    <row r="60" spans="1:11">
      <c r="A60" s="198" t="s">
        <v>45</v>
      </c>
      <c r="B60" s="199"/>
      <c r="C60" s="199"/>
      <c r="D60" s="199"/>
      <c r="E60" s="199"/>
      <c r="F60" s="199"/>
      <c r="G60" s="199"/>
      <c r="H60" s="200"/>
      <c r="I60" s="4">
        <v>161</v>
      </c>
      <c r="J60" s="13"/>
      <c r="K60" s="13"/>
    </row>
    <row r="61" spans="1:11">
      <c r="A61" s="198" t="s">
        <v>233</v>
      </c>
      <c r="B61" s="199"/>
      <c r="C61" s="199"/>
      <c r="D61" s="199"/>
      <c r="E61" s="199"/>
      <c r="F61" s="199"/>
      <c r="G61" s="199"/>
      <c r="H61" s="200"/>
      <c r="I61" s="4">
        <v>162</v>
      </c>
      <c r="J61" s="13"/>
      <c r="K61" s="13"/>
    </row>
    <row r="62" spans="1:11">
      <c r="A62" s="198" t="s">
        <v>234</v>
      </c>
      <c r="B62" s="199"/>
      <c r="C62" s="199"/>
      <c r="D62" s="199"/>
      <c r="E62" s="199"/>
      <c r="F62" s="199"/>
      <c r="G62" s="199"/>
      <c r="H62" s="200"/>
      <c r="I62" s="4">
        <v>163</v>
      </c>
      <c r="J62" s="13"/>
      <c r="K62" s="13"/>
    </row>
    <row r="63" spans="1:11">
      <c r="A63" s="198" t="s">
        <v>235</v>
      </c>
      <c r="B63" s="199"/>
      <c r="C63" s="199"/>
      <c r="D63" s="199"/>
      <c r="E63" s="199"/>
      <c r="F63" s="199"/>
      <c r="G63" s="199"/>
      <c r="H63" s="200"/>
      <c r="I63" s="4">
        <v>164</v>
      </c>
      <c r="J63" s="13"/>
      <c r="K63" s="13"/>
    </row>
    <row r="64" spans="1:11">
      <c r="A64" s="198" t="s">
        <v>236</v>
      </c>
      <c r="B64" s="199"/>
      <c r="C64" s="199"/>
      <c r="D64" s="199"/>
      <c r="E64" s="199"/>
      <c r="F64" s="199"/>
      <c r="G64" s="199"/>
      <c r="H64" s="200"/>
      <c r="I64" s="4">
        <v>165</v>
      </c>
      <c r="J64" s="13"/>
      <c r="K64" s="13"/>
    </row>
    <row r="65" spans="1:11">
      <c r="A65" s="198" t="s">
        <v>226</v>
      </c>
      <c r="B65" s="199"/>
      <c r="C65" s="199"/>
      <c r="D65" s="199"/>
      <c r="E65" s="199"/>
      <c r="F65" s="199"/>
      <c r="G65" s="199"/>
      <c r="H65" s="200"/>
      <c r="I65" s="4">
        <v>166</v>
      </c>
      <c r="J65" s="13"/>
      <c r="K65" s="13"/>
    </row>
    <row r="66" spans="1:11">
      <c r="A66" s="198" t="s">
        <v>197</v>
      </c>
      <c r="B66" s="199"/>
      <c r="C66" s="199"/>
      <c r="D66" s="199"/>
      <c r="E66" s="199"/>
      <c r="F66" s="199"/>
      <c r="G66" s="199"/>
      <c r="H66" s="200"/>
      <c r="I66" s="4">
        <v>167</v>
      </c>
      <c r="J66" s="12">
        <f>J57-J65</f>
        <v>0</v>
      </c>
      <c r="K66" s="12">
        <f>K57-K65</f>
        <v>0</v>
      </c>
    </row>
    <row r="67" spans="1:11">
      <c r="A67" s="198" t="s">
        <v>198</v>
      </c>
      <c r="B67" s="199"/>
      <c r="C67" s="199"/>
      <c r="D67" s="199"/>
      <c r="E67" s="199"/>
      <c r="F67" s="199"/>
      <c r="G67" s="199"/>
      <c r="H67" s="200"/>
      <c r="I67" s="4">
        <v>168</v>
      </c>
      <c r="J67" s="18">
        <f>J56+J66</f>
        <v>-96149151.379999995</v>
      </c>
      <c r="K67" s="18">
        <f>K56+K66</f>
        <v>-63863597</v>
      </c>
    </row>
    <row r="68" spans="1:11">
      <c r="A68" s="206" t="s">
        <v>192</v>
      </c>
      <c r="B68" s="207"/>
      <c r="C68" s="207"/>
      <c r="D68" s="207"/>
      <c r="E68" s="207"/>
      <c r="F68" s="207"/>
      <c r="G68" s="207"/>
      <c r="H68" s="207"/>
      <c r="I68" s="245"/>
      <c r="J68" s="245"/>
      <c r="K68" s="246"/>
    </row>
    <row r="69" spans="1:11">
      <c r="A69" s="210" t="s">
        <v>191</v>
      </c>
      <c r="B69" s="211"/>
      <c r="C69" s="211"/>
      <c r="D69" s="211"/>
      <c r="E69" s="211"/>
      <c r="F69" s="211"/>
      <c r="G69" s="211"/>
      <c r="H69" s="211"/>
      <c r="I69" s="212"/>
      <c r="J69" s="212"/>
      <c r="K69" s="213"/>
    </row>
    <row r="70" spans="1:11">
      <c r="A70" s="239" t="s">
        <v>237</v>
      </c>
      <c r="B70" s="240"/>
      <c r="C70" s="240"/>
      <c r="D70" s="240"/>
      <c r="E70" s="240"/>
      <c r="F70" s="240"/>
      <c r="G70" s="240"/>
      <c r="H70" s="241"/>
      <c r="I70" s="4">
        <v>169</v>
      </c>
      <c r="J70" s="13">
        <v>-95048721.752799988</v>
      </c>
      <c r="K70" s="13">
        <v>-62533250</v>
      </c>
    </row>
    <row r="71" spans="1:11">
      <c r="A71" s="242" t="s">
        <v>238</v>
      </c>
      <c r="B71" s="243"/>
      <c r="C71" s="243"/>
      <c r="D71" s="243"/>
      <c r="E71" s="243"/>
      <c r="F71" s="243"/>
      <c r="G71" s="243"/>
      <c r="H71" s="244"/>
      <c r="I71" s="7">
        <v>170</v>
      </c>
      <c r="J71" s="14">
        <v>-1100429.6272000074</v>
      </c>
      <c r="K71" s="14">
        <v>-1330347</v>
      </c>
    </row>
    <row r="72" spans="1:11">
      <c r="K72" s="120"/>
    </row>
  </sheetData>
  <mergeCells count="70">
    <mergeCell ref="A1:K1"/>
    <mergeCell ref="A2:K2"/>
    <mergeCell ref="A15:H15"/>
    <mergeCell ref="A16:H16"/>
    <mergeCell ref="A4:K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31:H31"/>
    <mergeCell ref="A32:H32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47:H47"/>
    <mergeCell ref="A48:H48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63:H63"/>
    <mergeCell ref="A64:H64"/>
    <mergeCell ref="A49:H49"/>
    <mergeCell ref="A50:H50"/>
    <mergeCell ref="A51:K51"/>
    <mergeCell ref="A52:K52"/>
    <mergeCell ref="A53:H53"/>
    <mergeCell ref="A54:H54"/>
    <mergeCell ref="A55:K55"/>
    <mergeCell ref="A56:H56"/>
    <mergeCell ref="A57:H57"/>
    <mergeCell ref="A58:H58"/>
    <mergeCell ref="A59:H59"/>
    <mergeCell ref="A60:H60"/>
    <mergeCell ref="A61:H61"/>
    <mergeCell ref="A62:H62"/>
    <mergeCell ref="A69:K69"/>
    <mergeCell ref="A70:H70"/>
    <mergeCell ref="A71:H71"/>
    <mergeCell ref="A65:H65"/>
    <mergeCell ref="A66:H66"/>
    <mergeCell ref="A67:H67"/>
    <mergeCell ref="A68:K68"/>
  </mergeCells>
  <phoneticPr fontId="3" type="noConversion"/>
  <dataValidations count="3">
    <dataValidation type="whole" operator="notEqual" allowBlank="1" showInputMessage="1" showErrorMessage="1" errorTitle="Pogrešan unos" error="Mogu se unijeti samo cjelobrojne vrijednosti." sqref="J56:K67 J47:K47 J53:K54 J70:K71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K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7:K10 J48:K50 J12:K46">
      <formula1>0</formula1>
    </dataValidation>
  </dataValidations>
  <pageMargins left="0.55118110236220474" right="0.55118110236220474" top="0.59055118110236227" bottom="0.59055118110236227" header="0.51181102362204722" footer="0.51181102362204722"/>
  <pageSetup paperSize="9" scale="8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view="pageBreakPreview" zoomScale="110" zoomScaleNormal="100" workbookViewId="0">
      <selection activeCell="I62" sqref="I62"/>
    </sheetView>
  </sheetViews>
  <sheetFormatPr defaultRowHeight="12.75"/>
  <cols>
    <col min="10" max="10" width="11.140625" bestFit="1" customWidth="1"/>
    <col min="11" max="11" width="11.140625" style="125" bestFit="1" customWidth="1"/>
  </cols>
  <sheetData>
    <row r="1" spans="1:11" ht="13.15" customHeight="1">
      <c r="A1" s="259" t="s">
        <v>342</v>
      </c>
      <c r="B1" s="260"/>
      <c r="C1" s="260"/>
      <c r="D1" s="260"/>
      <c r="E1" s="260"/>
      <c r="F1" s="260"/>
      <c r="G1" s="260"/>
      <c r="H1" s="260"/>
      <c r="I1" s="260"/>
      <c r="J1" s="261"/>
      <c r="K1" s="225"/>
    </row>
    <row r="2" spans="1:11" ht="13.15" customHeight="1">
      <c r="A2" s="263" t="s">
        <v>353</v>
      </c>
      <c r="B2" s="264"/>
      <c r="C2" s="264"/>
      <c r="D2" s="264"/>
      <c r="E2" s="264"/>
      <c r="F2" s="264"/>
      <c r="G2" s="264"/>
      <c r="H2" s="264"/>
      <c r="I2" s="264"/>
      <c r="J2" s="261"/>
      <c r="K2" s="262"/>
    </row>
    <row r="3" spans="1:11">
      <c r="A3" s="79"/>
      <c r="B3" s="80"/>
      <c r="C3" s="80"/>
      <c r="D3" s="80"/>
      <c r="E3" s="80"/>
      <c r="F3" s="80"/>
      <c r="G3" s="80"/>
      <c r="H3" s="80"/>
      <c r="I3" s="80"/>
      <c r="J3" s="81"/>
      <c r="K3" s="3"/>
    </row>
    <row r="4" spans="1:11" ht="13.15" customHeight="1">
      <c r="A4" s="265" t="s">
        <v>340</v>
      </c>
      <c r="B4" s="266"/>
      <c r="C4" s="266"/>
      <c r="D4" s="266"/>
      <c r="E4" s="266"/>
      <c r="F4" s="266"/>
      <c r="G4" s="266"/>
      <c r="H4" s="266"/>
      <c r="I4" s="266"/>
      <c r="J4" s="266"/>
      <c r="K4" s="267"/>
    </row>
    <row r="5" spans="1:11" ht="24" thickBot="1">
      <c r="A5" s="268" t="s">
        <v>61</v>
      </c>
      <c r="B5" s="268"/>
      <c r="C5" s="268"/>
      <c r="D5" s="268"/>
      <c r="E5" s="268"/>
      <c r="F5" s="268"/>
      <c r="G5" s="268"/>
      <c r="H5" s="268"/>
      <c r="I5" s="82" t="s">
        <v>285</v>
      </c>
      <c r="J5" s="83" t="s">
        <v>156</v>
      </c>
      <c r="K5" s="83" t="s">
        <v>157</v>
      </c>
    </row>
    <row r="6" spans="1:11">
      <c r="A6" s="269">
        <v>1</v>
      </c>
      <c r="B6" s="269"/>
      <c r="C6" s="269"/>
      <c r="D6" s="269"/>
      <c r="E6" s="269"/>
      <c r="F6" s="269"/>
      <c r="G6" s="269"/>
      <c r="H6" s="269"/>
      <c r="I6" s="84">
        <v>2</v>
      </c>
      <c r="J6" s="85" t="s">
        <v>288</v>
      </c>
      <c r="K6" s="85" t="s">
        <v>289</v>
      </c>
    </row>
    <row r="7" spans="1:11">
      <c r="A7" s="255" t="s">
        <v>159</v>
      </c>
      <c r="B7" s="256"/>
      <c r="C7" s="256"/>
      <c r="D7" s="256"/>
      <c r="E7" s="256"/>
      <c r="F7" s="256"/>
      <c r="G7" s="256"/>
      <c r="H7" s="256"/>
      <c r="I7" s="257"/>
      <c r="J7" s="257"/>
      <c r="K7" s="258"/>
    </row>
    <row r="8" spans="1:11">
      <c r="A8" s="192" t="s">
        <v>40</v>
      </c>
      <c r="B8" s="193"/>
      <c r="C8" s="193"/>
      <c r="D8" s="193"/>
      <c r="E8" s="193"/>
      <c r="F8" s="193"/>
      <c r="G8" s="193"/>
      <c r="H8" s="193"/>
      <c r="I8" s="4">
        <v>1</v>
      </c>
      <c r="J8" s="13">
        <v>-96149151.379999995</v>
      </c>
      <c r="K8" s="123">
        <v>-63863597</v>
      </c>
    </row>
    <row r="9" spans="1:11">
      <c r="A9" s="192" t="s">
        <v>41</v>
      </c>
      <c r="B9" s="193"/>
      <c r="C9" s="193"/>
      <c r="D9" s="193"/>
      <c r="E9" s="193"/>
      <c r="F9" s="193"/>
      <c r="G9" s="193"/>
      <c r="H9" s="193"/>
      <c r="I9" s="4">
        <v>2</v>
      </c>
      <c r="J9" s="13">
        <v>17982571.09</v>
      </c>
      <c r="K9" s="124">
        <v>19903894</v>
      </c>
    </row>
    <row r="10" spans="1:11">
      <c r="A10" s="192" t="s">
        <v>42</v>
      </c>
      <c r="B10" s="193"/>
      <c r="C10" s="193"/>
      <c r="D10" s="193"/>
      <c r="E10" s="193"/>
      <c r="F10" s="193"/>
      <c r="G10" s="193"/>
      <c r="H10" s="193"/>
      <c r="I10" s="4">
        <v>3</v>
      </c>
      <c r="J10" s="13"/>
      <c r="K10" s="122"/>
    </row>
    <row r="11" spans="1:11">
      <c r="A11" s="192" t="s">
        <v>43</v>
      </c>
      <c r="B11" s="193"/>
      <c r="C11" s="193"/>
      <c r="D11" s="193"/>
      <c r="E11" s="193"/>
      <c r="F11" s="193"/>
      <c r="G11" s="193"/>
      <c r="H11" s="193"/>
      <c r="I11" s="4">
        <v>4</v>
      </c>
      <c r="J11" s="13">
        <v>3597118.7000000477</v>
      </c>
      <c r="K11" s="13"/>
    </row>
    <row r="12" spans="1:11">
      <c r="A12" s="192" t="s">
        <v>44</v>
      </c>
      <c r="B12" s="193"/>
      <c r="C12" s="193"/>
      <c r="D12" s="193"/>
      <c r="E12" s="193"/>
      <c r="F12" s="193"/>
      <c r="G12" s="193"/>
      <c r="H12" s="193"/>
      <c r="I12" s="4">
        <v>5</v>
      </c>
      <c r="J12" s="13">
        <v>7148299</v>
      </c>
      <c r="K12" s="13">
        <v>3206619</v>
      </c>
    </row>
    <row r="13" spans="1:11">
      <c r="A13" s="192" t="s">
        <v>53</v>
      </c>
      <c r="B13" s="193"/>
      <c r="C13" s="193"/>
      <c r="D13" s="193"/>
      <c r="E13" s="193"/>
      <c r="F13" s="193"/>
      <c r="G13" s="193"/>
      <c r="H13" s="193"/>
      <c r="I13" s="4">
        <v>6</v>
      </c>
      <c r="J13" s="13"/>
      <c r="K13" s="13">
        <v>3853833</v>
      </c>
    </row>
    <row r="14" spans="1:11">
      <c r="A14" s="198" t="s">
        <v>160</v>
      </c>
      <c r="B14" s="199"/>
      <c r="C14" s="199"/>
      <c r="D14" s="199"/>
      <c r="E14" s="199"/>
      <c r="F14" s="199"/>
      <c r="G14" s="199"/>
      <c r="H14" s="199"/>
      <c r="I14" s="4">
        <v>7</v>
      </c>
      <c r="J14" s="9">
        <f>SUM(J8:J13)</f>
        <v>-67421162.589999944</v>
      </c>
      <c r="K14" s="12">
        <f>SUM(K8:K13)</f>
        <v>-36899251</v>
      </c>
    </row>
    <row r="15" spans="1:11">
      <c r="A15" s="192" t="s">
        <v>54</v>
      </c>
      <c r="B15" s="193"/>
      <c r="C15" s="193"/>
      <c r="D15" s="193"/>
      <c r="E15" s="193"/>
      <c r="F15" s="193"/>
      <c r="G15" s="193"/>
      <c r="H15" s="193"/>
      <c r="I15" s="4">
        <v>8</v>
      </c>
      <c r="J15" s="13">
        <v>111081641.82000005</v>
      </c>
      <c r="K15" s="13">
        <v>11900638</v>
      </c>
    </row>
    <row r="16" spans="1:11">
      <c r="A16" s="192" t="s">
        <v>55</v>
      </c>
      <c r="B16" s="193"/>
      <c r="C16" s="193"/>
      <c r="D16" s="193"/>
      <c r="E16" s="193"/>
      <c r="F16" s="193"/>
      <c r="G16" s="193"/>
      <c r="H16" s="193"/>
      <c r="I16" s="4">
        <v>9</v>
      </c>
      <c r="J16" s="13"/>
      <c r="K16" s="13">
        <v>10297817</v>
      </c>
    </row>
    <row r="17" spans="1:11">
      <c r="A17" s="192" t="s">
        <v>56</v>
      </c>
      <c r="B17" s="193"/>
      <c r="C17" s="193"/>
      <c r="D17" s="193"/>
      <c r="E17" s="193"/>
      <c r="F17" s="193"/>
      <c r="G17" s="193"/>
      <c r="H17" s="193"/>
      <c r="I17" s="4">
        <v>10</v>
      </c>
      <c r="J17" s="13"/>
      <c r="K17" s="13"/>
    </row>
    <row r="18" spans="1:11">
      <c r="A18" s="192" t="s">
        <v>57</v>
      </c>
      <c r="B18" s="193"/>
      <c r="C18" s="193"/>
      <c r="D18" s="193"/>
      <c r="E18" s="193"/>
      <c r="F18" s="193"/>
      <c r="G18" s="193"/>
      <c r="H18" s="193"/>
      <c r="I18" s="4">
        <v>11</v>
      </c>
      <c r="J18" s="13">
        <v>3779786</v>
      </c>
      <c r="K18" s="13">
        <v>2488593</v>
      </c>
    </row>
    <row r="19" spans="1:11">
      <c r="A19" s="198" t="s">
        <v>161</v>
      </c>
      <c r="B19" s="199"/>
      <c r="C19" s="199"/>
      <c r="D19" s="199"/>
      <c r="E19" s="199"/>
      <c r="F19" s="199"/>
      <c r="G19" s="199"/>
      <c r="H19" s="199"/>
      <c r="I19" s="4">
        <v>12</v>
      </c>
      <c r="J19" s="9">
        <f>SUM(J15:J18)</f>
        <v>114861427.82000005</v>
      </c>
      <c r="K19" s="12">
        <f>SUM(K15:K18)</f>
        <v>24687048</v>
      </c>
    </row>
    <row r="20" spans="1:11">
      <c r="A20" s="198" t="s">
        <v>36</v>
      </c>
      <c r="B20" s="199"/>
      <c r="C20" s="199"/>
      <c r="D20" s="199"/>
      <c r="E20" s="199"/>
      <c r="F20" s="199"/>
      <c r="G20" s="199"/>
      <c r="H20" s="199"/>
      <c r="I20" s="4">
        <v>13</v>
      </c>
      <c r="J20" s="9">
        <f>IF(J14&gt;J19,J14-J19,0)</f>
        <v>0</v>
      </c>
      <c r="K20" s="12">
        <f>IF(K14&gt;K19,K14-K19,0)</f>
        <v>0</v>
      </c>
    </row>
    <row r="21" spans="1:11">
      <c r="A21" s="198" t="s">
        <v>37</v>
      </c>
      <c r="B21" s="199"/>
      <c r="C21" s="199"/>
      <c r="D21" s="199"/>
      <c r="E21" s="199"/>
      <c r="F21" s="199"/>
      <c r="G21" s="199"/>
      <c r="H21" s="199"/>
      <c r="I21" s="4">
        <v>14</v>
      </c>
      <c r="J21" s="9">
        <f>IF(J19&gt;J14,J19-J14,0)</f>
        <v>182282590.41</v>
      </c>
      <c r="K21" s="12">
        <f>IF(K19&gt;K14,K19-K14,0)</f>
        <v>61586299</v>
      </c>
    </row>
    <row r="22" spans="1:11">
      <c r="A22" s="255" t="s">
        <v>162</v>
      </c>
      <c r="B22" s="256"/>
      <c r="C22" s="256"/>
      <c r="D22" s="256"/>
      <c r="E22" s="256"/>
      <c r="F22" s="256"/>
      <c r="G22" s="256"/>
      <c r="H22" s="256"/>
      <c r="I22" s="257"/>
      <c r="J22" s="257"/>
      <c r="K22" s="258"/>
    </row>
    <row r="23" spans="1:11">
      <c r="A23" s="192" t="s">
        <v>181</v>
      </c>
      <c r="B23" s="193"/>
      <c r="C23" s="193"/>
      <c r="D23" s="193"/>
      <c r="E23" s="193"/>
      <c r="F23" s="193"/>
      <c r="G23" s="193"/>
      <c r="H23" s="193"/>
      <c r="I23" s="4">
        <v>15</v>
      </c>
      <c r="J23" s="8">
        <v>579481.25</v>
      </c>
      <c r="K23" s="13">
        <v>23436182</v>
      </c>
    </row>
    <row r="24" spans="1:11">
      <c r="A24" s="192" t="s">
        <v>182</v>
      </c>
      <c r="B24" s="193"/>
      <c r="C24" s="193"/>
      <c r="D24" s="193"/>
      <c r="E24" s="193"/>
      <c r="F24" s="193"/>
      <c r="G24" s="193"/>
      <c r="H24" s="193"/>
      <c r="I24" s="4">
        <v>16</v>
      </c>
      <c r="J24" s="8">
        <v>87192320</v>
      </c>
      <c r="K24" s="13"/>
    </row>
    <row r="25" spans="1:11">
      <c r="A25" s="192" t="s">
        <v>183</v>
      </c>
      <c r="B25" s="193"/>
      <c r="C25" s="193"/>
      <c r="D25" s="193"/>
      <c r="E25" s="193"/>
      <c r="F25" s="193"/>
      <c r="G25" s="193"/>
      <c r="H25" s="193"/>
      <c r="I25" s="4">
        <v>17</v>
      </c>
      <c r="J25" s="8">
        <v>312442.62</v>
      </c>
      <c r="K25" s="13"/>
    </row>
    <row r="26" spans="1:11">
      <c r="A26" s="192" t="s">
        <v>184</v>
      </c>
      <c r="B26" s="193"/>
      <c r="C26" s="193"/>
      <c r="D26" s="193"/>
      <c r="E26" s="193"/>
      <c r="F26" s="193"/>
      <c r="G26" s="193"/>
      <c r="H26" s="193"/>
      <c r="I26" s="4">
        <v>18</v>
      </c>
      <c r="J26" s="8"/>
      <c r="K26" s="13"/>
    </row>
    <row r="27" spans="1:11">
      <c r="A27" s="192" t="s">
        <v>185</v>
      </c>
      <c r="B27" s="193"/>
      <c r="C27" s="193"/>
      <c r="D27" s="193"/>
      <c r="E27" s="193"/>
      <c r="F27" s="193"/>
      <c r="G27" s="193"/>
      <c r="H27" s="193"/>
      <c r="I27" s="4">
        <v>19</v>
      </c>
      <c r="J27" s="8">
        <v>16000</v>
      </c>
      <c r="K27" s="13"/>
    </row>
    <row r="28" spans="1:11">
      <c r="A28" s="198" t="s">
        <v>170</v>
      </c>
      <c r="B28" s="199"/>
      <c r="C28" s="199"/>
      <c r="D28" s="199"/>
      <c r="E28" s="199"/>
      <c r="F28" s="199"/>
      <c r="G28" s="199"/>
      <c r="H28" s="199"/>
      <c r="I28" s="4">
        <v>20</v>
      </c>
      <c r="J28" s="9">
        <f>SUM(J23:J27)</f>
        <v>88100243.870000005</v>
      </c>
      <c r="K28" s="12">
        <f>SUM(K23:K27)</f>
        <v>23436182</v>
      </c>
    </row>
    <row r="29" spans="1:11">
      <c r="A29" s="192" t="s">
        <v>121</v>
      </c>
      <c r="B29" s="193"/>
      <c r="C29" s="193"/>
      <c r="D29" s="193"/>
      <c r="E29" s="193"/>
      <c r="F29" s="193"/>
      <c r="G29" s="193"/>
      <c r="H29" s="193"/>
      <c r="I29" s="4">
        <v>21</v>
      </c>
      <c r="J29" s="8">
        <v>59014294.560000002</v>
      </c>
      <c r="K29" s="13">
        <v>55511482</v>
      </c>
    </row>
    <row r="30" spans="1:11">
      <c r="A30" s="192" t="s">
        <v>122</v>
      </c>
      <c r="B30" s="193"/>
      <c r="C30" s="193"/>
      <c r="D30" s="193"/>
      <c r="E30" s="193"/>
      <c r="F30" s="193"/>
      <c r="G30" s="193"/>
      <c r="H30" s="193"/>
      <c r="I30" s="4">
        <v>22</v>
      </c>
      <c r="J30" s="8"/>
      <c r="K30" s="13"/>
    </row>
    <row r="31" spans="1:11">
      <c r="A31" s="192" t="s">
        <v>16</v>
      </c>
      <c r="B31" s="193"/>
      <c r="C31" s="193"/>
      <c r="D31" s="193"/>
      <c r="E31" s="193"/>
      <c r="F31" s="193"/>
      <c r="G31" s="193"/>
      <c r="H31" s="193"/>
      <c r="I31" s="4">
        <v>23</v>
      </c>
      <c r="J31" s="8"/>
      <c r="K31" s="13"/>
    </row>
    <row r="32" spans="1:11">
      <c r="A32" s="198" t="s">
        <v>5</v>
      </c>
      <c r="B32" s="199"/>
      <c r="C32" s="199"/>
      <c r="D32" s="199"/>
      <c r="E32" s="199"/>
      <c r="F32" s="199"/>
      <c r="G32" s="199"/>
      <c r="H32" s="199"/>
      <c r="I32" s="4">
        <v>24</v>
      </c>
      <c r="J32" s="9">
        <f>SUM(J29:J31)</f>
        <v>59014294.560000002</v>
      </c>
      <c r="K32" s="12">
        <f>SUM(K29:K31)</f>
        <v>55511482</v>
      </c>
    </row>
    <row r="33" spans="1:11">
      <c r="A33" s="198" t="s">
        <v>38</v>
      </c>
      <c r="B33" s="199"/>
      <c r="C33" s="199"/>
      <c r="D33" s="199"/>
      <c r="E33" s="199"/>
      <c r="F33" s="199"/>
      <c r="G33" s="199"/>
      <c r="H33" s="199"/>
      <c r="I33" s="4">
        <v>25</v>
      </c>
      <c r="J33" s="9">
        <f>IF(J28&gt;J32,J28-J32,0)</f>
        <v>29085949.310000002</v>
      </c>
      <c r="K33" s="12">
        <f>IF(K28&gt;K32,K28-K32,0)</f>
        <v>0</v>
      </c>
    </row>
    <row r="34" spans="1:11">
      <c r="A34" s="198" t="s">
        <v>39</v>
      </c>
      <c r="B34" s="199"/>
      <c r="C34" s="199"/>
      <c r="D34" s="199"/>
      <c r="E34" s="199"/>
      <c r="F34" s="199"/>
      <c r="G34" s="199"/>
      <c r="H34" s="199"/>
      <c r="I34" s="4">
        <v>26</v>
      </c>
      <c r="J34" s="9">
        <f>IF(J32&gt;J28,J32-J28,0)</f>
        <v>0</v>
      </c>
      <c r="K34" s="12">
        <f>IF(K32&gt;K28,K32-K28,0)</f>
        <v>32075300</v>
      </c>
    </row>
    <row r="35" spans="1:11">
      <c r="A35" s="255" t="s">
        <v>163</v>
      </c>
      <c r="B35" s="256"/>
      <c r="C35" s="256"/>
      <c r="D35" s="256"/>
      <c r="E35" s="256"/>
      <c r="F35" s="256"/>
      <c r="G35" s="256"/>
      <c r="H35" s="256"/>
      <c r="I35" s="257"/>
      <c r="J35" s="257"/>
      <c r="K35" s="258"/>
    </row>
    <row r="36" spans="1:11">
      <c r="A36" s="192" t="s">
        <v>176</v>
      </c>
      <c r="B36" s="193"/>
      <c r="C36" s="193"/>
      <c r="D36" s="193"/>
      <c r="E36" s="193"/>
      <c r="F36" s="193"/>
      <c r="G36" s="193"/>
      <c r="H36" s="193"/>
      <c r="I36" s="4">
        <v>27</v>
      </c>
      <c r="J36" s="8"/>
      <c r="K36" s="13"/>
    </row>
    <row r="37" spans="1:11">
      <c r="A37" s="192" t="s">
        <v>29</v>
      </c>
      <c r="B37" s="193"/>
      <c r="C37" s="193"/>
      <c r="D37" s="193"/>
      <c r="E37" s="193"/>
      <c r="F37" s="193"/>
      <c r="G37" s="193"/>
      <c r="H37" s="193"/>
      <c r="I37" s="4">
        <v>28</v>
      </c>
      <c r="J37" s="13">
        <v>101636408.07000002</v>
      </c>
      <c r="K37" s="13">
        <v>178688696.40000001</v>
      </c>
    </row>
    <row r="38" spans="1:11">
      <c r="A38" s="192" t="s">
        <v>30</v>
      </c>
      <c r="B38" s="193"/>
      <c r="C38" s="193"/>
      <c r="D38" s="193"/>
      <c r="E38" s="193"/>
      <c r="F38" s="193"/>
      <c r="G38" s="193"/>
      <c r="H38" s="193"/>
      <c r="I38" s="4">
        <v>29</v>
      </c>
      <c r="J38" s="13">
        <v>4803424.26</v>
      </c>
      <c r="K38" s="13">
        <v>89144369</v>
      </c>
    </row>
    <row r="39" spans="1:11">
      <c r="A39" s="198" t="s">
        <v>70</v>
      </c>
      <c r="B39" s="199"/>
      <c r="C39" s="199"/>
      <c r="D39" s="199"/>
      <c r="E39" s="199"/>
      <c r="F39" s="199"/>
      <c r="G39" s="199"/>
      <c r="H39" s="199"/>
      <c r="I39" s="4">
        <v>30</v>
      </c>
      <c r="J39" s="9">
        <f>SUM(J36:J38)</f>
        <v>106439832.33000003</v>
      </c>
      <c r="K39" s="12">
        <f>SUM(K36:K38)</f>
        <v>267833065.40000001</v>
      </c>
    </row>
    <row r="40" spans="1:11">
      <c r="A40" s="192" t="s">
        <v>31</v>
      </c>
      <c r="B40" s="193"/>
      <c r="C40" s="193"/>
      <c r="D40" s="193"/>
      <c r="E40" s="193"/>
      <c r="F40" s="193"/>
      <c r="G40" s="193"/>
      <c r="H40" s="193"/>
      <c r="I40" s="4">
        <v>31</v>
      </c>
      <c r="J40" s="13">
        <v>37766890.609999999</v>
      </c>
      <c r="K40" s="13">
        <v>168850543</v>
      </c>
    </row>
    <row r="41" spans="1:11">
      <c r="A41" s="192" t="s">
        <v>32</v>
      </c>
      <c r="B41" s="193"/>
      <c r="C41" s="193"/>
      <c r="D41" s="193"/>
      <c r="E41" s="193"/>
      <c r="F41" s="193"/>
      <c r="G41" s="193"/>
      <c r="H41" s="193"/>
      <c r="I41" s="4">
        <v>32</v>
      </c>
      <c r="J41" s="13"/>
      <c r="K41" s="13">
        <v>0</v>
      </c>
    </row>
    <row r="42" spans="1:11">
      <c r="A42" s="192" t="s">
        <v>33</v>
      </c>
      <c r="B42" s="193"/>
      <c r="C42" s="193"/>
      <c r="D42" s="193"/>
      <c r="E42" s="193"/>
      <c r="F42" s="193"/>
      <c r="G42" s="193"/>
      <c r="H42" s="193"/>
      <c r="I42" s="4">
        <v>33</v>
      </c>
      <c r="J42" s="13">
        <v>419678</v>
      </c>
      <c r="K42" s="13">
        <v>458342</v>
      </c>
    </row>
    <row r="43" spans="1:11">
      <c r="A43" s="192" t="s">
        <v>34</v>
      </c>
      <c r="B43" s="193"/>
      <c r="C43" s="193"/>
      <c r="D43" s="193"/>
      <c r="E43" s="193"/>
      <c r="F43" s="193"/>
      <c r="G43" s="193"/>
      <c r="H43" s="193"/>
      <c r="I43" s="4">
        <v>34</v>
      </c>
      <c r="J43" s="13">
        <v>624234</v>
      </c>
      <c r="K43" s="13">
        <v>0</v>
      </c>
    </row>
    <row r="44" spans="1:11">
      <c r="A44" s="192" t="s">
        <v>35</v>
      </c>
      <c r="B44" s="193"/>
      <c r="C44" s="193"/>
      <c r="D44" s="193"/>
      <c r="E44" s="193"/>
      <c r="F44" s="193"/>
      <c r="G44" s="193"/>
      <c r="H44" s="193"/>
      <c r="I44" s="4">
        <v>35</v>
      </c>
      <c r="J44" s="13">
        <v>4558892.9000000013</v>
      </c>
      <c r="K44" s="13">
        <v>20667852</v>
      </c>
    </row>
    <row r="45" spans="1:11">
      <c r="A45" s="198" t="s">
        <v>71</v>
      </c>
      <c r="B45" s="199"/>
      <c r="C45" s="199"/>
      <c r="D45" s="199"/>
      <c r="E45" s="199"/>
      <c r="F45" s="199"/>
      <c r="G45" s="199"/>
      <c r="H45" s="199"/>
      <c r="I45" s="4">
        <v>36</v>
      </c>
      <c r="J45" s="12">
        <f>SUM(J40:J44)</f>
        <v>43369695.509999998</v>
      </c>
      <c r="K45" s="12">
        <f>SUM(K40:K44)</f>
        <v>189976737</v>
      </c>
    </row>
    <row r="46" spans="1:11">
      <c r="A46" s="198" t="s">
        <v>17</v>
      </c>
      <c r="B46" s="199"/>
      <c r="C46" s="199"/>
      <c r="D46" s="199"/>
      <c r="E46" s="199"/>
      <c r="F46" s="199"/>
      <c r="G46" s="199"/>
      <c r="H46" s="199"/>
      <c r="I46" s="4">
        <v>37</v>
      </c>
      <c r="J46" s="9">
        <f>IF(J39&gt;J45,J39-J45,0)</f>
        <v>63070136.82000003</v>
      </c>
      <c r="K46" s="12">
        <f>IF(K39&gt;K45,K39-K45,0)</f>
        <v>77856328.400000006</v>
      </c>
    </row>
    <row r="47" spans="1:11">
      <c r="A47" s="198" t="s">
        <v>18</v>
      </c>
      <c r="B47" s="199"/>
      <c r="C47" s="199"/>
      <c r="D47" s="199"/>
      <c r="E47" s="199"/>
      <c r="F47" s="199"/>
      <c r="G47" s="199"/>
      <c r="H47" s="199"/>
      <c r="I47" s="4">
        <v>38</v>
      </c>
      <c r="J47" s="9">
        <f>IF(J45&gt;J39,J45-J39,0)</f>
        <v>0</v>
      </c>
      <c r="K47" s="12">
        <f>IF(K45&gt;K39,K45-K39,0)</f>
        <v>0</v>
      </c>
    </row>
    <row r="48" spans="1:11">
      <c r="A48" s="192" t="s">
        <v>72</v>
      </c>
      <c r="B48" s="193"/>
      <c r="C48" s="193"/>
      <c r="D48" s="193"/>
      <c r="E48" s="193"/>
      <c r="F48" s="193"/>
      <c r="G48" s="193"/>
      <c r="H48" s="193"/>
      <c r="I48" s="4">
        <v>39</v>
      </c>
      <c r="J48" s="9">
        <f>IF(J20-J21+J33-J34+J46-J47&gt;0,J20-J21+J33-J34+J46-J47,0)</f>
        <v>0</v>
      </c>
      <c r="K48" s="12">
        <f>IF(K20-K21+K33-K34+K46-K47&gt;0,K20-K21+K33-K34+K46-K47,0)</f>
        <v>0</v>
      </c>
    </row>
    <row r="49" spans="1:11">
      <c r="A49" s="192" t="s">
        <v>73</v>
      </c>
      <c r="B49" s="193"/>
      <c r="C49" s="193"/>
      <c r="D49" s="193"/>
      <c r="E49" s="193"/>
      <c r="F49" s="193"/>
      <c r="G49" s="193"/>
      <c r="H49" s="193"/>
      <c r="I49" s="4">
        <v>40</v>
      </c>
      <c r="J49" s="9">
        <f>IF(J21-J20+J34-J33+J47-J46&gt;0,J21-J20+J34-J33+J47-J46,0)</f>
        <v>90126504.279999971</v>
      </c>
      <c r="K49" s="12">
        <f>IF(K21-K20+K34-K33+K47-K46&gt;0,K21-K20+K34-K33+K47-K46,0)</f>
        <v>15805270.599999994</v>
      </c>
    </row>
    <row r="50" spans="1:11">
      <c r="A50" s="192" t="s">
        <v>164</v>
      </c>
      <c r="B50" s="193"/>
      <c r="C50" s="193"/>
      <c r="D50" s="193"/>
      <c r="E50" s="193"/>
      <c r="F50" s="193"/>
      <c r="G50" s="193"/>
      <c r="H50" s="193"/>
      <c r="I50" s="4">
        <v>41</v>
      </c>
      <c r="J50" s="13">
        <v>143366209</v>
      </c>
      <c r="K50" s="13">
        <v>53239705</v>
      </c>
    </row>
    <row r="51" spans="1:11">
      <c r="A51" s="192" t="s">
        <v>178</v>
      </c>
      <c r="B51" s="193"/>
      <c r="C51" s="193"/>
      <c r="D51" s="193"/>
      <c r="E51" s="193"/>
      <c r="F51" s="193"/>
      <c r="G51" s="193"/>
      <c r="H51" s="193"/>
      <c r="I51" s="4">
        <v>42</v>
      </c>
      <c r="J51" s="13"/>
      <c r="K51" s="13"/>
    </row>
    <row r="52" spans="1:11">
      <c r="A52" s="192" t="s">
        <v>179</v>
      </c>
      <c r="B52" s="193"/>
      <c r="C52" s="193"/>
      <c r="D52" s="193"/>
      <c r="E52" s="193"/>
      <c r="F52" s="193"/>
      <c r="G52" s="193"/>
      <c r="H52" s="193"/>
      <c r="I52" s="4">
        <v>43</v>
      </c>
      <c r="J52" s="8">
        <v>90126504</v>
      </c>
      <c r="K52" s="13">
        <v>15805271</v>
      </c>
    </row>
    <row r="53" spans="1:11">
      <c r="A53" s="195" t="s">
        <v>180</v>
      </c>
      <c r="B53" s="196"/>
      <c r="C53" s="196"/>
      <c r="D53" s="196"/>
      <c r="E53" s="196"/>
      <c r="F53" s="196"/>
      <c r="G53" s="196"/>
      <c r="H53" s="196"/>
      <c r="I53" s="7">
        <v>44</v>
      </c>
      <c r="J53" s="10">
        <f>+J50+J51-J52</f>
        <v>53239705</v>
      </c>
      <c r="K53" s="18">
        <f>K50+K51-K52</f>
        <v>37434434</v>
      </c>
    </row>
  </sheetData>
  <mergeCells count="53">
    <mergeCell ref="A11:H11"/>
    <mergeCell ref="A12:H12"/>
    <mergeCell ref="A1:J1"/>
    <mergeCell ref="K1:K2"/>
    <mergeCell ref="A2:J2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K22"/>
    <mergeCell ref="A23:H23"/>
    <mergeCell ref="A24:H24"/>
    <mergeCell ref="A25:H25"/>
    <mergeCell ref="A26:H26"/>
    <mergeCell ref="A43:H43"/>
    <mergeCell ref="A44:H44"/>
    <mergeCell ref="A29:H29"/>
    <mergeCell ref="A30:H30"/>
    <mergeCell ref="A31:H31"/>
    <mergeCell ref="A32:H32"/>
    <mergeCell ref="A33:H33"/>
    <mergeCell ref="A34:H34"/>
    <mergeCell ref="A35:K35"/>
    <mergeCell ref="A36:H36"/>
    <mergeCell ref="A37:H37"/>
    <mergeCell ref="A38:H38"/>
    <mergeCell ref="A39:H39"/>
    <mergeCell ref="A40:H40"/>
    <mergeCell ref="A41:H41"/>
    <mergeCell ref="A42:H42"/>
    <mergeCell ref="A45:H45"/>
    <mergeCell ref="A46:H46"/>
    <mergeCell ref="A47:H47"/>
    <mergeCell ref="A48:H48"/>
    <mergeCell ref="A53:H53"/>
    <mergeCell ref="A49:H49"/>
    <mergeCell ref="A50:H50"/>
    <mergeCell ref="A51:H51"/>
    <mergeCell ref="A52:H52"/>
  </mergeCells>
  <phoneticPr fontId="3" type="noConversion"/>
  <dataValidations count="2">
    <dataValidation type="whole" operator="notEqual" allowBlank="1" showInputMessage="1" showErrorMessage="1" errorTitle="Pogrešan unos" error="Mogu se unijeti samo cjelobrojne vrijednosti." sqref="J40:K44 J29:K31 J15:K18 J23:K27 K10:K13 J36:K38 J8:J13 J50:K52">
      <formula1>9999999998</formula1>
    </dataValidation>
    <dataValidation type="whole" operator="greaterThanOrEqual" allowBlank="1" showInputMessage="1" showErrorMessage="1" errorTitle="Pogrešan unos" error="Mogu se unijeti samo cjelobrojne pozitivne vrijednosti." sqref="J32:K34 J53:K53 J19:K21 J39:K39 J28:K28 J14:K14 J45:K49">
      <formula1>0</formula1>
    </dataValidation>
  </dataValidations>
  <pageMargins left="0.35433070866141736" right="0.35433070866141736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55"/>
  <sheetViews>
    <sheetView view="pageBreakPreview" zoomScale="110" zoomScaleNormal="100" workbookViewId="0">
      <selection activeCell="O17" sqref="O17"/>
    </sheetView>
  </sheetViews>
  <sheetFormatPr defaultRowHeight="12.75"/>
  <cols>
    <col min="8" max="8" width="4.7109375" customWidth="1"/>
  </cols>
  <sheetData>
    <row r="1" spans="1:11">
      <c r="A1" s="259" t="s">
        <v>201</v>
      </c>
      <c r="B1" s="260"/>
      <c r="C1" s="260"/>
      <c r="D1" s="260"/>
      <c r="E1" s="260"/>
      <c r="F1" s="260"/>
      <c r="G1" s="260"/>
      <c r="H1" s="260"/>
      <c r="I1" s="260"/>
      <c r="J1" s="261"/>
      <c r="K1" s="274"/>
    </row>
    <row r="2" spans="1:11">
      <c r="A2" s="263" t="s">
        <v>6</v>
      </c>
      <c r="B2" s="264"/>
      <c r="C2" s="264"/>
      <c r="D2" s="264"/>
      <c r="E2" s="264"/>
      <c r="F2" s="264"/>
      <c r="G2" s="264"/>
      <c r="H2" s="264"/>
      <c r="I2" s="264"/>
      <c r="J2" s="261"/>
      <c r="K2" s="275"/>
    </row>
    <row r="3" spans="1:11">
      <c r="A3" s="16"/>
      <c r="B3" s="17"/>
      <c r="C3" s="17"/>
      <c r="D3" s="17"/>
      <c r="E3" s="17"/>
      <c r="F3" s="17"/>
      <c r="G3" s="17"/>
      <c r="H3" s="17"/>
      <c r="I3" s="17"/>
      <c r="J3" s="19"/>
      <c r="K3" s="3"/>
    </row>
    <row r="4" spans="1:11">
      <c r="A4" s="265" t="s">
        <v>7</v>
      </c>
      <c r="B4" s="266"/>
      <c r="C4" s="266"/>
      <c r="D4" s="266"/>
      <c r="E4" s="266"/>
      <c r="F4" s="266"/>
      <c r="G4" s="266"/>
      <c r="H4" s="266"/>
      <c r="I4" s="266"/>
      <c r="J4" s="266"/>
      <c r="K4" s="267"/>
    </row>
    <row r="5" spans="1:11" ht="24" thickBot="1">
      <c r="A5" s="268" t="s">
        <v>61</v>
      </c>
      <c r="B5" s="268"/>
      <c r="C5" s="268"/>
      <c r="D5" s="268"/>
      <c r="E5" s="268"/>
      <c r="F5" s="268"/>
      <c r="G5" s="268"/>
      <c r="H5" s="268"/>
      <c r="I5" s="82" t="s">
        <v>285</v>
      </c>
      <c r="J5" s="83" t="s">
        <v>156</v>
      </c>
      <c r="K5" s="83" t="s">
        <v>157</v>
      </c>
    </row>
    <row r="6" spans="1:11">
      <c r="A6" s="269">
        <v>1</v>
      </c>
      <c r="B6" s="269"/>
      <c r="C6" s="269"/>
      <c r="D6" s="269"/>
      <c r="E6" s="269"/>
      <c r="F6" s="269"/>
      <c r="G6" s="269"/>
      <c r="H6" s="269"/>
      <c r="I6" s="84">
        <v>2</v>
      </c>
      <c r="J6" s="85" t="s">
        <v>288</v>
      </c>
      <c r="K6" s="85" t="s">
        <v>289</v>
      </c>
    </row>
    <row r="7" spans="1:11">
      <c r="A7" s="255" t="s">
        <v>159</v>
      </c>
      <c r="B7" s="256"/>
      <c r="C7" s="256"/>
      <c r="D7" s="256"/>
      <c r="E7" s="256"/>
      <c r="F7" s="256"/>
      <c r="G7" s="256"/>
      <c r="H7" s="256"/>
      <c r="I7" s="257"/>
      <c r="J7" s="257"/>
      <c r="K7" s="258"/>
    </row>
    <row r="8" spans="1:11">
      <c r="A8" s="192" t="s">
        <v>203</v>
      </c>
      <c r="B8" s="193"/>
      <c r="C8" s="193"/>
      <c r="D8" s="193"/>
      <c r="E8" s="193"/>
      <c r="F8" s="193"/>
      <c r="G8" s="193"/>
      <c r="H8" s="193"/>
      <c r="I8" s="4">
        <v>1</v>
      </c>
      <c r="J8" s="8"/>
      <c r="K8" s="13"/>
    </row>
    <row r="9" spans="1:11">
      <c r="A9" s="192" t="s">
        <v>125</v>
      </c>
      <c r="B9" s="193"/>
      <c r="C9" s="193"/>
      <c r="D9" s="193"/>
      <c r="E9" s="193"/>
      <c r="F9" s="193"/>
      <c r="G9" s="193"/>
      <c r="H9" s="193"/>
      <c r="I9" s="4">
        <v>2</v>
      </c>
      <c r="J9" s="8"/>
      <c r="K9" s="13"/>
    </row>
    <row r="10" spans="1:11">
      <c r="A10" s="192" t="s">
        <v>126</v>
      </c>
      <c r="B10" s="193"/>
      <c r="C10" s="193"/>
      <c r="D10" s="193"/>
      <c r="E10" s="193"/>
      <c r="F10" s="193"/>
      <c r="G10" s="193"/>
      <c r="H10" s="193"/>
      <c r="I10" s="4">
        <v>3</v>
      </c>
      <c r="J10" s="8"/>
      <c r="K10" s="13"/>
    </row>
    <row r="11" spans="1:11">
      <c r="A11" s="192" t="s">
        <v>127</v>
      </c>
      <c r="B11" s="193"/>
      <c r="C11" s="193"/>
      <c r="D11" s="193"/>
      <c r="E11" s="193"/>
      <c r="F11" s="193"/>
      <c r="G11" s="193"/>
      <c r="H11" s="193"/>
      <c r="I11" s="4">
        <v>4</v>
      </c>
      <c r="J11" s="8"/>
      <c r="K11" s="13"/>
    </row>
    <row r="12" spans="1:11">
      <c r="A12" s="192" t="s">
        <v>128</v>
      </c>
      <c r="B12" s="193"/>
      <c r="C12" s="193"/>
      <c r="D12" s="193"/>
      <c r="E12" s="193"/>
      <c r="F12" s="193"/>
      <c r="G12" s="193"/>
      <c r="H12" s="193"/>
      <c r="I12" s="4">
        <v>5</v>
      </c>
      <c r="J12" s="8"/>
      <c r="K12" s="13"/>
    </row>
    <row r="13" spans="1:11">
      <c r="A13" s="198" t="s">
        <v>202</v>
      </c>
      <c r="B13" s="199"/>
      <c r="C13" s="199"/>
      <c r="D13" s="199"/>
      <c r="E13" s="199"/>
      <c r="F13" s="199"/>
      <c r="G13" s="199"/>
      <c r="H13" s="199"/>
      <c r="I13" s="4">
        <v>6</v>
      </c>
      <c r="J13" s="9">
        <f>SUM(J8:J12)</f>
        <v>0</v>
      </c>
      <c r="K13" s="12">
        <f>SUM(K8:K12)</f>
        <v>0</v>
      </c>
    </row>
    <row r="14" spans="1:11">
      <c r="A14" s="192" t="s">
        <v>129</v>
      </c>
      <c r="B14" s="193"/>
      <c r="C14" s="193"/>
      <c r="D14" s="193"/>
      <c r="E14" s="193"/>
      <c r="F14" s="193"/>
      <c r="G14" s="193"/>
      <c r="H14" s="193"/>
      <c r="I14" s="4">
        <v>7</v>
      </c>
      <c r="J14" s="8"/>
      <c r="K14" s="13"/>
    </row>
    <row r="15" spans="1:11">
      <c r="A15" s="192" t="s">
        <v>130</v>
      </c>
      <c r="B15" s="193"/>
      <c r="C15" s="193"/>
      <c r="D15" s="193"/>
      <c r="E15" s="193"/>
      <c r="F15" s="193"/>
      <c r="G15" s="193"/>
      <c r="H15" s="193"/>
      <c r="I15" s="4">
        <v>8</v>
      </c>
      <c r="J15" s="8"/>
      <c r="K15" s="13"/>
    </row>
    <row r="16" spans="1:11">
      <c r="A16" s="192" t="s">
        <v>131</v>
      </c>
      <c r="B16" s="193"/>
      <c r="C16" s="193"/>
      <c r="D16" s="193"/>
      <c r="E16" s="193"/>
      <c r="F16" s="193"/>
      <c r="G16" s="193"/>
      <c r="H16" s="193"/>
      <c r="I16" s="4">
        <v>9</v>
      </c>
      <c r="J16" s="8"/>
      <c r="K16" s="13"/>
    </row>
    <row r="17" spans="1:11">
      <c r="A17" s="192" t="s">
        <v>132</v>
      </c>
      <c r="B17" s="193"/>
      <c r="C17" s="193"/>
      <c r="D17" s="193"/>
      <c r="E17" s="193"/>
      <c r="F17" s="193"/>
      <c r="G17" s="193"/>
      <c r="H17" s="193"/>
      <c r="I17" s="4">
        <v>10</v>
      </c>
      <c r="J17" s="8"/>
      <c r="K17" s="13"/>
    </row>
    <row r="18" spans="1:11">
      <c r="A18" s="192" t="s">
        <v>133</v>
      </c>
      <c r="B18" s="193"/>
      <c r="C18" s="193"/>
      <c r="D18" s="193"/>
      <c r="E18" s="193"/>
      <c r="F18" s="193"/>
      <c r="G18" s="193"/>
      <c r="H18" s="193"/>
      <c r="I18" s="4">
        <v>11</v>
      </c>
      <c r="J18" s="8"/>
      <c r="K18" s="13"/>
    </row>
    <row r="19" spans="1:11">
      <c r="A19" s="192" t="s">
        <v>134</v>
      </c>
      <c r="B19" s="193"/>
      <c r="C19" s="193"/>
      <c r="D19" s="193"/>
      <c r="E19" s="193"/>
      <c r="F19" s="193"/>
      <c r="G19" s="193"/>
      <c r="H19" s="193"/>
      <c r="I19" s="4">
        <v>12</v>
      </c>
      <c r="J19" s="8"/>
      <c r="K19" s="13"/>
    </row>
    <row r="20" spans="1:11">
      <c r="A20" s="198" t="s">
        <v>47</v>
      </c>
      <c r="B20" s="199"/>
      <c r="C20" s="199"/>
      <c r="D20" s="199"/>
      <c r="E20" s="199"/>
      <c r="F20" s="199"/>
      <c r="G20" s="199"/>
      <c r="H20" s="199"/>
      <c r="I20" s="4">
        <v>13</v>
      </c>
      <c r="J20" s="9">
        <f>SUM(J14:J19)</f>
        <v>0</v>
      </c>
      <c r="K20" s="12">
        <f>SUM(K14:K19)</f>
        <v>0</v>
      </c>
    </row>
    <row r="21" spans="1:11">
      <c r="A21" s="198" t="s">
        <v>111</v>
      </c>
      <c r="B21" s="270"/>
      <c r="C21" s="270"/>
      <c r="D21" s="270"/>
      <c r="E21" s="270"/>
      <c r="F21" s="270"/>
      <c r="G21" s="270"/>
      <c r="H21" s="271"/>
      <c r="I21" s="4">
        <v>14</v>
      </c>
      <c r="J21" s="9">
        <f>IF(J13&gt;J20,J13-J20,0)</f>
        <v>0</v>
      </c>
      <c r="K21" s="12">
        <f>IF(K13&gt;K20,K13-K20,0)</f>
        <v>0</v>
      </c>
    </row>
    <row r="22" spans="1:11">
      <c r="A22" s="217" t="s">
        <v>112</v>
      </c>
      <c r="B22" s="272"/>
      <c r="C22" s="272"/>
      <c r="D22" s="272"/>
      <c r="E22" s="272"/>
      <c r="F22" s="272"/>
      <c r="G22" s="272"/>
      <c r="H22" s="273"/>
      <c r="I22" s="4">
        <v>15</v>
      </c>
      <c r="J22" s="9">
        <f>IF(J20&gt;J13,J20-J13,0)</f>
        <v>0</v>
      </c>
      <c r="K22" s="12">
        <f>IF(K20&gt;K13,K20-K13,0)</f>
        <v>0</v>
      </c>
    </row>
    <row r="23" spans="1:11">
      <c r="A23" s="255" t="s">
        <v>162</v>
      </c>
      <c r="B23" s="256"/>
      <c r="C23" s="256"/>
      <c r="D23" s="256"/>
      <c r="E23" s="256"/>
      <c r="F23" s="256"/>
      <c r="G23" s="256"/>
      <c r="H23" s="256"/>
      <c r="I23" s="257"/>
      <c r="J23" s="257"/>
      <c r="K23" s="258"/>
    </row>
    <row r="24" spans="1:11">
      <c r="A24" s="192" t="s">
        <v>167</v>
      </c>
      <c r="B24" s="193"/>
      <c r="C24" s="193"/>
      <c r="D24" s="193"/>
      <c r="E24" s="193"/>
      <c r="F24" s="193"/>
      <c r="G24" s="193"/>
      <c r="H24" s="193"/>
      <c r="I24" s="4">
        <v>16</v>
      </c>
      <c r="J24" s="8"/>
      <c r="K24" s="13"/>
    </row>
    <row r="25" spans="1:11">
      <c r="A25" s="192" t="s">
        <v>168</v>
      </c>
      <c r="B25" s="193"/>
      <c r="C25" s="193"/>
      <c r="D25" s="193"/>
      <c r="E25" s="193"/>
      <c r="F25" s="193"/>
      <c r="G25" s="193"/>
      <c r="H25" s="193"/>
      <c r="I25" s="4">
        <v>17</v>
      </c>
      <c r="J25" s="8"/>
      <c r="K25" s="13"/>
    </row>
    <row r="26" spans="1:11">
      <c r="A26" s="192" t="s">
        <v>48</v>
      </c>
      <c r="B26" s="193"/>
      <c r="C26" s="193"/>
      <c r="D26" s="193"/>
      <c r="E26" s="193"/>
      <c r="F26" s="193"/>
      <c r="G26" s="193"/>
      <c r="H26" s="193"/>
      <c r="I26" s="4">
        <v>18</v>
      </c>
      <c r="J26" s="8"/>
      <c r="K26" s="13"/>
    </row>
    <row r="27" spans="1:11">
      <c r="A27" s="192" t="s">
        <v>49</v>
      </c>
      <c r="B27" s="193"/>
      <c r="C27" s="193"/>
      <c r="D27" s="193"/>
      <c r="E27" s="193"/>
      <c r="F27" s="193"/>
      <c r="G27" s="193"/>
      <c r="H27" s="193"/>
      <c r="I27" s="4">
        <v>19</v>
      </c>
      <c r="J27" s="8"/>
      <c r="K27" s="13"/>
    </row>
    <row r="28" spans="1:11">
      <c r="A28" s="192" t="s">
        <v>169</v>
      </c>
      <c r="B28" s="193"/>
      <c r="C28" s="193"/>
      <c r="D28" s="193"/>
      <c r="E28" s="193"/>
      <c r="F28" s="193"/>
      <c r="G28" s="193"/>
      <c r="H28" s="193"/>
      <c r="I28" s="4">
        <v>20</v>
      </c>
      <c r="J28" s="8"/>
      <c r="K28" s="13"/>
    </row>
    <row r="29" spans="1:11">
      <c r="A29" s="198" t="s">
        <v>119</v>
      </c>
      <c r="B29" s="199"/>
      <c r="C29" s="199"/>
      <c r="D29" s="199"/>
      <c r="E29" s="199"/>
      <c r="F29" s="199"/>
      <c r="G29" s="199"/>
      <c r="H29" s="199"/>
      <c r="I29" s="4">
        <v>21</v>
      </c>
      <c r="J29" s="9">
        <f>SUM(J24:J28)</f>
        <v>0</v>
      </c>
      <c r="K29" s="12">
        <f>SUM(K24:K28)</f>
        <v>0</v>
      </c>
    </row>
    <row r="30" spans="1:11">
      <c r="A30" s="192" t="s">
        <v>2</v>
      </c>
      <c r="B30" s="193"/>
      <c r="C30" s="193"/>
      <c r="D30" s="193"/>
      <c r="E30" s="193"/>
      <c r="F30" s="193"/>
      <c r="G30" s="193"/>
      <c r="H30" s="193"/>
      <c r="I30" s="4">
        <v>22</v>
      </c>
      <c r="J30" s="8"/>
      <c r="K30" s="13"/>
    </row>
    <row r="31" spans="1:11">
      <c r="A31" s="192" t="s">
        <v>3</v>
      </c>
      <c r="B31" s="193"/>
      <c r="C31" s="193"/>
      <c r="D31" s="193"/>
      <c r="E31" s="193"/>
      <c r="F31" s="193"/>
      <c r="G31" s="193"/>
      <c r="H31" s="193"/>
      <c r="I31" s="4">
        <v>23</v>
      </c>
      <c r="J31" s="8"/>
      <c r="K31" s="13"/>
    </row>
    <row r="32" spans="1:11">
      <c r="A32" s="192" t="s">
        <v>4</v>
      </c>
      <c r="B32" s="193"/>
      <c r="C32" s="193"/>
      <c r="D32" s="193"/>
      <c r="E32" s="193"/>
      <c r="F32" s="193"/>
      <c r="G32" s="193"/>
      <c r="H32" s="193"/>
      <c r="I32" s="4">
        <v>24</v>
      </c>
      <c r="J32" s="8"/>
      <c r="K32" s="13"/>
    </row>
    <row r="33" spans="1:11">
      <c r="A33" s="198" t="s">
        <v>50</v>
      </c>
      <c r="B33" s="199"/>
      <c r="C33" s="199"/>
      <c r="D33" s="199"/>
      <c r="E33" s="199"/>
      <c r="F33" s="199"/>
      <c r="G33" s="199"/>
      <c r="H33" s="199"/>
      <c r="I33" s="4">
        <v>25</v>
      </c>
      <c r="J33" s="9">
        <f>SUM(J30:J32)</f>
        <v>0</v>
      </c>
      <c r="K33" s="12">
        <f>SUM(K30:K32)</f>
        <v>0</v>
      </c>
    </row>
    <row r="34" spans="1:11">
      <c r="A34" s="198" t="s">
        <v>113</v>
      </c>
      <c r="B34" s="199"/>
      <c r="C34" s="199"/>
      <c r="D34" s="199"/>
      <c r="E34" s="199"/>
      <c r="F34" s="199"/>
      <c r="G34" s="199"/>
      <c r="H34" s="199"/>
      <c r="I34" s="4">
        <v>26</v>
      </c>
      <c r="J34" s="9">
        <f>IF(J29&gt;J33,J29-J33,0)</f>
        <v>0</v>
      </c>
      <c r="K34" s="12">
        <f>IF(K29&gt;K33,K29-K33,0)</f>
        <v>0</v>
      </c>
    </row>
    <row r="35" spans="1:11">
      <c r="A35" s="198" t="s">
        <v>114</v>
      </c>
      <c r="B35" s="199"/>
      <c r="C35" s="199"/>
      <c r="D35" s="199"/>
      <c r="E35" s="199"/>
      <c r="F35" s="199"/>
      <c r="G35" s="199"/>
      <c r="H35" s="199"/>
      <c r="I35" s="4">
        <v>27</v>
      </c>
      <c r="J35" s="9">
        <f>IF(J33&gt;J29,J33-J29,0)</f>
        <v>0</v>
      </c>
      <c r="K35" s="12">
        <f>IF(K33&gt;K29,K33-K29,0)</f>
        <v>0</v>
      </c>
    </row>
    <row r="36" spans="1:11">
      <c r="A36" s="255" t="s">
        <v>163</v>
      </c>
      <c r="B36" s="256"/>
      <c r="C36" s="256"/>
      <c r="D36" s="256"/>
      <c r="E36" s="256"/>
      <c r="F36" s="256"/>
      <c r="G36" s="256"/>
      <c r="H36" s="256"/>
      <c r="I36" s="257">
        <v>0</v>
      </c>
      <c r="J36" s="257"/>
      <c r="K36" s="258"/>
    </row>
    <row r="37" spans="1:11">
      <c r="A37" s="192" t="s">
        <v>176</v>
      </c>
      <c r="B37" s="193"/>
      <c r="C37" s="193"/>
      <c r="D37" s="193"/>
      <c r="E37" s="193"/>
      <c r="F37" s="193"/>
      <c r="G37" s="193"/>
      <c r="H37" s="193"/>
      <c r="I37" s="4">
        <v>28</v>
      </c>
      <c r="J37" s="8"/>
      <c r="K37" s="13"/>
    </row>
    <row r="38" spans="1:11">
      <c r="A38" s="192" t="s">
        <v>29</v>
      </c>
      <c r="B38" s="193"/>
      <c r="C38" s="193"/>
      <c r="D38" s="193"/>
      <c r="E38" s="193"/>
      <c r="F38" s="193"/>
      <c r="G38" s="193"/>
      <c r="H38" s="193"/>
      <c r="I38" s="4">
        <v>29</v>
      </c>
      <c r="J38" s="8"/>
      <c r="K38" s="13"/>
    </row>
    <row r="39" spans="1:11">
      <c r="A39" s="192" t="s">
        <v>30</v>
      </c>
      <c r="B39" s="193"/>
      <c r="C39" s="193"/>
      <c r="D39" s="193"/>
      <c r="E39" s="193"/>
      <c r="F39" s="193"/>
      <c r="G39" s="193"/>
      <c r="H39" s="193"/>
      <c r="I39" s="4">
        <v>30</v>
      </c>
      <c r="J39" s="8"/>
      <c r="K39" s="13"/>
    </row>
    <row r="40" spans="1:11">
      <c r="A40" s="198" t="s">
        <v>51</v>
      </c>
      <c r="B40" s="199"/>
      <c r="C40" s="199"/>
      <c r="D40" s="199"/>
      <c r="E40" s="199"/>
      <c r="F40" s="199"/>
      <c r="G40" s="199"/>
      <c r="H40" s="199"/>
      <c r="I40" s="4">
        <v>31</v>
      </c>
      <c r="J40" s="9">
        <f>SUM(J37:J39)</f>
        <v>0</v>
      </c>
      <c r="K40" s="12">
        <f>SUM(K37:K39)</f>
        <v>0</v>
      </c>
    </row>
    <row r="41" spans="1:11">
      <c r="A41" s="192" t="s">
        <v>31</v>
      </c>
      <c r="B41" s="193"/>
      <c r="C41" s="193"/>
      <c r="D41" s="193"/>
      <c r="E41" s="193"/>
      <c r="F41" s="193"/>
      <c r="G41" s="193"/>
      <c r="H41" s="193"/>
      <c r="I41" s="4">
        <v>32</v>
      </c>
      <c r="J41" s="8"/>
      <c r="K41" s="13"/>
    </row>
    <row r="42" spans="1:11">
      <c r="A42" s="192" t="s">
        <v>32</v>
      </c>
      <c r="B42" s="193"/>
      <c r="C42" s="193"/>
      <c r="D42" s="193"/>
      <c r="E42" s="193"/>
      <c r="F42" s="193"/>
      <c r="G42" s="193"/>
      <c r="H42" s="193"/>
      <c r="I42" s="4">
        <v>33</v>
      </c>
      <c r="J42" s="8"/>
      <c r="K42" s="13"/>
    </row>
    <row r="43" spans="1:11">
      <c r="A43" s="192" t="s">
        <v>33</v>
      </c>
      <c r="B43" s="193"/>
      <c r="C43" s="193"/>
      <c r="D43" s="193"/>
      <c r="E43" s="193"/>
      <c r="F43" s="193"/>
      <c r="G43" s="193"/>
      <c r="H43" s="193"/>
      <c r="I43" s="4">
        <v>34</v>
      </c>
      <c r="J43" s="8"/>
      <c r="K43" s="13"/>
    </row>
    <row r="44" spans="1:11">
      <c r="A44" s="192" t="s">
        <v>34</v>
      </c>
      <c r="B44" s="193"/>
      <c r="C44" s="193"/>
      <c r="D44" s="193"/>
      <c r="E44" s="193"/>
      <c r="F44" s="193"/>
      <c r="G44" s="193"/>
      <c r="H44" s="193"/>
      <c r="I44" s="4">
        <v>35</v>
      </c>
      <c r="J44" s="8"/>
      <c r="K44" s="13"/>
    </row>
    <row r="45" spans="1:11">
      <c r="A45" s="192" t="s">
        <v>35</v>
      </c>
      <c r="B45" s="193"/>
      <c r="C45" s="193"/>
      <c r="D45" s="193"/>
      <c r="E45" s="193"/>
      <c r="F45" s="193"/>
      <c r="G45" s="193"/>
      <c r="H45" s="193"/>
      <c r="I45" s="4">
        <v>36</v>
      </c>
      <c r="J45" s="8"/>
      <c r="K45" s="13"/>
    </row>
    <row r="46" spans="1:11">
      <c r="A46" s="198" t="s">
        <v>154</v>
      </c>
      <c r="B46" s="199"/>
      <c r="C46" s="199"/>
      <c r="D46" s="199"/>
      <c r="E46" s="199"/>
      <c r="F46" s="199"/>
      <c r="G46" s="199"/>
      <c r="H46" s="199"/>
      <c r="I46" s="4">
        <v>37</v>
      </c>
      <c r="J46" s="9">
        <f>SUM(J41:J45)</f>
        <v>0</v>
      </c>
      <c r="K46" s="12">
        <f>SUM(K41:K45)</f>
        <v>0</v>
      </c>
    </row>
    <row r="47" spans="1:11">
      <c r="A47" s="198" t="s">
        <v>165</v>
      </c>
      <c r="B47" s="199"/>
      <c r="C47" s="199"/>
      <c r="D47" s="199"/>
      <c r="E47" s="199"/>
      <c r="F47" s="199"/>
      <c r="G47" s="199"/>
      <c r="H47" s="199"/>
      <c r="I47" s="4">
        <v>38</v>
      </c>
      <c r="J47" s="9">
        <f>IF(J40&gt;J46,J40-J46,0)</f>
        <v>0</v>
      </c>
      <c r="K47" s="12">
        <f>IF(K40&gt;K46,K40-K46,0)</f>
        <v>0</v>
      </c>
    </row>
    <row r="48" spans="1:11">
      <c r="A48" s="198" t="s">
        <v>166</v>
      </c>
      <c r="B48" s="199"/>
      <c r="C48" s="199"/>
      <c r="D48" s="199"/>
      <c r="E48" s="199"/>
      <c r="F48" s="199"/>
      <c r="G48" s="199"/>
      <c r="H48" s="199"/>
      <c r="I48" s="4">
        <v>39</v>
      </c>
      <c r="J48" s="9">
        <f>IF(J46&gt;J40,J46-J40,0)</f>
        <v>0</v>
      </c>
      <c r="K48" s="12">
        <f>IF(K46&gt;K40,K46-K40,0)</f>
        <v>0</v>
      </c>
    </row>
    <row r="49" spans="1:11">
      <c r="A49" s="198" t="s">
        <v>155</v>
      </c>
      <c r="B49" s="199"/>
      <c r="C49" s="199"/>
      <c r="D49" s="199"/>
      <c r="E49" s="199"/>
      <c r="F49" s="199"/>
      <c r="G49" s="199"/>
      <c r="H49" s="199"/>
      <c r="I49" s="4">
        <v>40</v>
      </c>
      <c r="J49" s="9">
        <f>IF(J21-J22+J34-J35+J47-J48&gt;0,J21-J22+J34-J35+J47-J48,0)</f>
        <v>0</v>
      </c>
      <c r="K49" s="12">
        <f>IF(K21-K22+K34-K35+K47-K48&gt;0,K21-K22+K34-K35+K47-K48,0)</f>
        <v>0</v>
      </c>
    </row>
    <row r="50" spans="1:11">
      <c r="A50" s="198" t="s">
        <v>15</v>
      </c>
      <c r="B50" s="199"/>
      <c r="C50" s="199"/>
      <c r="D50" s="199"/>
      <c r="E50" s="199"/>
      <c r="F50" s="199"/>
      <c r="G50" s="199"/>
      <c r="H50" s="199"/>
      <c r="I50" s="4">
        <v>41</v>
      </c>
      <c r="J50" s="9">
        <f>IF(J22-J21+J35-J34+J48-J47&gt;0,J22-J21+J35-J34+J48-J47,0)</f>
        <v>0</v>
      </c>
      <c r="K50" s="12">
        <f>IF(K22-K21+K35-K34+K48-K47&gt;0,K22-K21+K35-K34+K48-K47,0)</f>
        <v>0</v>
      </c>
    </row>
    <row r="51" spans="1:11">
      <c r="A51" s="198" t="s">
        <v>164</v>
      </c>
      <c r="B51" s="199"/>
      <c r="C51" s="199"/>
      <c r="D51" s="199"/>
      <c r="E51" s="199"/>
      <c r="F51" s="199"/>
      <c r="G51" s="199"/>
      <c r="H51" s="199"/>
      <c r="I51" s="4">
        <v>42</v>
      </c>
      <c r="J51" s="8"/>
      <c r="K51" s="13"/>
    </row>
    <row r="52" spans="1:11">
      <c r="A52" s="198" t="s">
        <v>178</v>
      </c>
      <c r="B52" s="199"/>
      <c r="C52" s="199"/>
      <c r="D52" s="199"/>
      <c r="E52" s="199"/>
      <c r="F52" s="199"/>
      <c r="G52" s="199"/>
      <c r="H52" s="199"/>
      <c r="I52" s="4">
        <v>43</v>
      </c>
      <c r="J52" s="8"/>
      <c r="K52" s="13"/>
    </row>
    <row r="53" spans="1:11">
      <c r="A53" s="198" t="s">
        <v>179</v>
      </c>
      <c r="B53" s="199"/>
      <c r="C53" s="199"/>
      <c r="D53" s="199"/>
      <c r="E53" s="199"/>
      <c r="F53" s="199"/>
      <c r="G53" s="199"/>
      <c r="H53" s="199"/>
      <c r="I53" s="4">
        <v>44</v>
      </c>
      <c r="J53" s="8"/>
      <c r="K53" s="13"/>
    </row>
    <row r="54" spans="1:11">
      <c r="A54" s="217" t="s">
        <v>180</v>
      </c>
      <c r="B54" s="218"/>
      <c r="C54" s="218"/>
      <c r="D54" s="218"/>
      <c r="E54" s="218"/>
      <c r="F54" s="218"/>
      <c r="G54" s="218"/>
      <c r="H54" s="218"/>
      <c r="I54" s="7">
        <v>45</v>
      </c>
      <c r="J54" s="10">
        <f>J51+J52-J53</f>
        <v>0</v>
      </c>
      <c r="K54" s="18">
        <f>K51+K52-K53</f>
        <v>0</v>
      </c>
    </row>
    <row r="55" spans="1:11">
      <c r="A55" s="86" t="s">
        <v>177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</sheetData>
  <mergeCells count="54">
    <mergeCell ref="A15:H15"/>
    <mergeCell ref="A16:H16"/>
    <mergeCell ref="A1:J1"/>
    <mergeCell ref="K1:K2"/>
    <mergeCell ref="A2:J2"/>
    <mergeCell ref="A4:K4"/>
    <mergeCell ref="A5:H5"/>
    <mergeCell ref="A6:H6"/>
    <mergeCell ref="A7:K7"/>
    <mergeCell ref="A8:H8"/>
    <mergeCell ref="A9:H9"/>
    <mergeCell ref="A10:H10"/>
    <mergeCell ref="A11:H11"/>
    <mergeCell ref="A12:H12"/>
    <mergeCell ref="A13:H13"/>
    <mergeCell ref="A14:H14"/>
    <mergeCell ref="A31:H31"/>
    <mergeCell ref="A32:H32"/>
    <mergeCell ref="A17:H17"/>
    <mergeCell ref="A18:H18"/>
    <mergeCell ref="A19:H19"/>
    <mergeCell ref="A20:H20"/>
    <mergeCell ref="A21:H21"/>
    <mergeCell ref="A22:H22"/>
    <mergeCell ref="A23:K23"/>
    <mergeCell ref="A24:H24"/>
    <mergeCell ref="A25:H25"/>
    <mergeCell ref="A26:H26"/>
    <mergeCell ref="A27:H27"/>
    <mergeCell ref="A28:H28"/>
    <mergeCell ref="A29:H29"/>
    <mergeCell ref="A30:H30"/>
    <mergeCell ref="A47:H47"/>
    <mergeCell ref="A48:H48"/>
    <mergeCell ref="A33:H33"/>
    <mergeCell ref="A34:H34"/>
    <mergeCell ref="A35:H35"/>
    <mergeCell ref="A36:K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3:H53"/>
    <mergeCell ref="A54:H54"/>
    <mergeCell ref="A49:H49"/>
    <mergeCell ref="A50:H50"/>
    <mergeCell ref="A51:H51"/>
    <mergeCell ref="A52:H52"/>
  </mergeCells>
  <phoneticPr fontId="3" type="noConversion"/>
  <dataValidations count="3">
    <dataValidation type="whole" operator="notEqual" allowBlank="1" showInputMessage="1" showErrorMessage="1" errorTitle="Pogrešan unos" error="Mogu se unijeti samo cjelobrojne pozitivne vrijednosti." sqref="J54:K54">
      <formula1>9999999999</formula1>
    </dataValidation>
    <dataValidation type="whole" operator="notEqual" allowBlank="1" showInputMessage="1" showErrorMessage="1" errorTitle="Pogrešan unos" error="Mogu se unijeti samo cjelobrojne vrijednosti." sqref="J51:K53 J8:K12 J14:K19 J24:K28 J30:K32 J37:K39 J41:K45">
      <formula1>9999999998</formula1>
    </dataValidation>
    <dataValidation type="whole" operator="greaterThanOrEqual" allowBlank="1" showInputMessage="1" showErrorMessage="1" errorTitle="Pogrešan unos" error="Mogu se unijeti samo cjelobrojne pozitivne vrijednosti." sqref="J13:K13 J20:K23 J29:K29 J33:K36 J40:K40 J46:K50">
      <formula1>0</formula1>
    </dataValidation>
  </dataValidations>
  <pageMargins left="0.75" right="0.75" top="1" bottom="1" header="0.5" footer="0.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6"/>
  <sheetViews>
    <sheetView view="pageBreakPreview" zoomScale="110" zoomScaleNormal="100" workbookViewId="0">
      <selection activeCell="J29" sqref="J29"/>
    </sheetView>
  </sheetViews>
  <sheetFormatPr defaultColWidth="9.140625" defaultRowHeight="12.75"/>
  <cols>
    <col min="1" max="4" width="9.140625" style="91"/>
    <col min="5" max="5" width="10.140625" style="91" bestFit="1" customWidth="1"/>
    <col min="6" max="9" width="9.140625" style="91"/>
    <col min="10" max="11" width="10.42578125" style="91" bestFit="1" customWidth="1"/>
    <col min="12" max="13" width="11.28515625" style="91" bestFit="1" customWidth="1"/>
    <col min="14" max="16384" width="9.140625" style="91"/>
  </cols>
  <sheetData>
    <row r="1" spans="1:13" ht="13.15" customHeight="1">
      <c r="A1" s="287" t="s">
        <v>343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90"/>
    </row>
    <row r="2" spans="1:13" ht="15.75">
      <c r="A2" s="116"/>
      <c r="B2" s="109"/>
      <c r="C2" s="276" t="s">
        <v>287</v>
      </c>
      <c r="D2" s="276"/>
      <c r="E2" s="117">
        <v>42005</v>
      </c>
      <c r="F2" s="118" t="s">
        <v>253</v>
      </c>
      <c r="G2" s="277">
        <v>42369</v>
      </c>
      <c r="H2" s="278"/>
      <c r="I2" s="109"/>
      <c r="J2" s="109"/>
      <c r="K2" s="109"/>
      <c r="L2" s="92"/>
    </row>
    <row r="3" spans="1:13">
      <c r="A3" s="265" t="s">
        <v>340</v>
      </c>
      <c r="B3" s="266"/>
      <c r="C3" s="266"/>
      <c r="D3" s="266"/>
      <c r="E3" s="266"/>
      <c r="F3" s="266"/>
      <c r="G3" s="266"/>
      <c r="H3" s="266"/>
      <c r="I3" s="266"/>
      <c r="J3" s="266"/>
      <c r="K3" s="267"/>
      <c r="L3" s="92"/>
    </row>
    <row r="4" spans="1:13" ht="24" thickBot="1">
      <c r="A4" s="279" t="s">
        <v>61</v>
      </c>
      <c r="B4" s="279"/>
      <c r="C4" s="279"/>
      <c r="D4" s="279"/>
      <c r="E4" s="279"/>
      <c r="F4" s="279"/>
      <c r="G4" s="279"/>
      <c r="H4" s="279"/>
      <c r="I4" s="93" t="s">
        <v>310</v>
      </c>
      <c r="J4" s="94" t="s">
        <v>156</v>
      </c>
      <c r="K4" s="94" t="s">
        <v>157</v>
      </c>
    </row>
    <row r="5" spans="1:13">
      <c r="A5" s="280">
        <v>1</v>
      </c>
      <c r="B5" s="280"/>
      <c r="C5" s="280"/>
      <c r="D5" s="280"/>
      <c r="E5" s="280"/>
      <c r="F5" s="280"/>
      <c r="G5" s="280"/>
      <c r="H5" s="280"/>
      <c r="I5" s="96">
        <v>2</v>
      </c>
      <c r="J5" s="95" t="s">
        <v>288</v>
      </c>
      <c r="K5" s="95" t="s">
        <v>289</v>
      </c>
    </row>
    <row r="6" spans="1:13">
      <c r="A6" s="281" t="s">
        <v>290</v>
      </c>
      <c r="B6" s="282"/>
      <c r="C6" s="282"/>
      <c r="D6" s="282"/>
      <c r="E6" s="282"/>
      <c r="F6" s="282"/>
      <c r="G6" s="282"/>
      <c r="H6" s="282"/>
      <c r="I6" s="97">
        <v>1</v>
      </c>
      <c r="J6" s="98">
        <v>151933680</v>
      </c>
      <c r="K6" s="11">
        <v>151933680</v>
      </c>
    </row>
    <row r="7" spans="1:13">
      <c r="A7" s="281" t="s">
        <v>291</v>
      </c>
      <c r="B7" s="282"/>
      <c r="C7" s="282"/>
      <c r="D7" s="282"/>
      <c r="E7" s="282"/>
      <c r="F7" s="282"/>
      <c r="G7" s="282"/>
      <c r="H7" s="282"/>
      <c r="I7" s="97">
        <v>2</v>
      </c>
      <c r="J7" s="13">
        <v>15686933</v>
      </c>
      <c r="K7" s="13">
        <v>15686933</v>
      </c>
    </row>
    <row r="8" spans="1:13">
      <c r="A8" s="281" t="s">
        <v>292</v>
      </c>
      <c r="B8" s="282"/>
      <c r="C8" s="282"/>
      <c r="D8" s="282"/>
      <c r="E8" s="282"/>
      <c r="F8" s="282"/>
      <c r="G8" s="282"/>
      <c r="H8" s="282"/>
      <c r="I8" s="97">
        <v>3</v>
      </c>
      <c r="J8" s="13"/>
      <c r="K8" s="13"/>
    </row>
    <row r="9" spans="1:13">
      <c r="A9" s="281" t="s">
        <v>293</v>
      </c>
      <c r="B9" s="282"/>
      <c r="C9" s="282"/>
      <c r="D9" s="282"/>
      <c r="E9" s="282"/>
      <c r="F9" s="282"/>
      <c r="G9" s="282"/>
      <c r="H9" s="282"/>
      <c r="I9" s="97">
        <v>4</v>
      </c>
      <c r="J9" s="13"/>
      <c r="K9" s="13"/>
      <c r="M9" s="119"/>
    </row>
    <row r="10" spans="1:13">
      <c r="A10" s="281" t="s">
        <v>294</v>
      </c>
      <c r="B10" s="282"/>
      <c r="C10" s="282"/>
      <c r="D10" s="282"/>
      <c r="E10" s="282"/>
      <c r="F10" s="282"/>
      <c r="G10" s="282"/>
      <c r="H10" s="282"/>
      <c r="I10" s="97">
        <v>5</v>
      </c>
      <c r="J10" s="13">
        <f>-95048722-8212162</f>
        <v>-103260884</v>
      </c>
      <c r="K10" s="13">
        <v>-167124481</v>
      </c>
    </row>
    <row r="11" spans="1:13">
      <c r="A11" s="281" t="s">
        <v>295</v>
      </c>
      <c r="B11" s="282"/>
      <c r="C11" s="282"/>
      <c r="D11" s="282"/>
      <c r="E11" s="282"/>
      <c r="F11" s="282"/>
      <c r="G11" s="282"/>
      <c r="H11" s="282"/>
      <c r="I11" s="97">
        <v>6</v>
      </c>
      <c r="J11" s="99"/>
      <c r="K11" s="13"/>
      <c r="M11" s="119"/>
    </row>
    <row r="12" spans="1:13">
      <c r="A12" s="281" t="s">
        <v>296</v>
      </c>
      <c r="B12" s="282"/>
      <c r="C12" s="282"/>
      <c r="D12" s="282"/>
      <c r="E12" s="282"/>
      <c r="F12" s="282"/>
      <c r="G12" s="282"/>
      <c r="H12" s="282"/>
      <c r="I12" s="97">
        <v>7</v>
      </c>
      <c r="J12" s="99"/>
      <c r="K12" s="13"/>
    </row>
    <row r="13" spans="1:13">
      <c r="A13" s="281" t="s">
        <v>297</v>
      </c>
      <c r="B13" s="282"/>
      <c r="C13" s="282"/>
      <c r="D13" s="282"/>
      <c r="E13" s="282"/>
      <c r="F13" s="282"/>
      <c r="G13" s="282"/>
      <c r="H13" s="282"/>
      <c r="I13" s="97">
        <v>8</v>
      </c>
      <c r="J13" s="99"/>
      <c r="K13" s="13"/>
    </row>
    <row r="14" spans="1:13">
      <c r="A14" s="281" t="s">
        <v>298</v>
      </c>
      <c r="B14" s="282"/>
      <c r="C14" s="282"/>
      <c r="D14" s="282"/>
      <c r="E14" s="282"/>
      <c r="F14" s="282"/>
      <c r="G14" s="282"/>
      <c r="H14" s="282"/>
      <c r="I14" s="97">
        <v>9</v>
      </c>
      <c r="J14" s="99"/>
      <c r="K14" s="13"/>
    </row>
    <row r="15" spans="1:13">
      <c r="A15" s="283" t="s">
        <v>299</v>
      </c>
      <c r="B15" s="284"/>
      <c r="C15" s="284"/>
      <c r="D15" s="284"/>
      <c r="E15" s="284"/>
      <c r="F15" s="284"/>
      <c r="G15" s="284"/>
      <c r="H15" s="284"/>
      <c r="I15" s="97">
        <v>10</v>
      </c>
      <c r="J15" s="100">
        <f>SUM(J6:J14)</f>
        <v>64359729</v>
      </c>
      <c r="K15" s="12">
        <f>SUM(K6:K14)</f>
        <v>496132</v>
      </c>
      <c r="L15" s="119"/>
      <c r="M15" s="119"/>
    </row>
    <row r="16" spans="1:13">
      <c r="A16" s="281" t="s">
        <v>300</v>
      </c>
      <c r="B16" s="282"/>
      <c r="C16" s="282"/>
      <c r="D16" s="282"/>
      <c r="E16" s="282"/>
      <c r="F16" s="282"/>
      <c r="G16" s="282"/>
      <c r="H16" s="282"/>
      <c r="I16" s="97">
        <v>11</v>
      </c>
      <c r="J16" s="99"/>
      <c r="K16" s="13"/>
      <c r="L16" s="119"/>
      <c r="M16" s="119"/>
    </row>
    <row r="17" spans="1:13">
      <c r="A17" s="281" t="s">
        <v>301</v>
      </c>
      <c r="B17" s="282"/>
      <c r="C17" s="282"/>
      <c r="D17" s="282"/>
      <c r="E17" s="282"/>
      <c r="F17" s="282"/>
      <c r="G17" s="282"/>
      <c r="H17" s="282"/>
      <c r="I17" s="97">
        <v>12</v>
      </c>
      <c r="J17" s="99"/>
      <c r="K17" s="13"/>
    </row>
    <row r="18" spans="1:13">
      <c r="A18" s="281" t="s">
        <v>302</v>
      </c>
      <c r="B18" s="282"/>
      <c r="C18" s="282"/>
      <c r="D18" s="282"/>
      <c r="E18" s="282"/>
      <c r="F18" s="282"/>
      <c r="G18" s="282"/>
      <c r="H18" s="282"/>
      <c r="I18" s="97">
        <v>13</v>
      </c>
      <c r="J18" s="99"/>
      <c r="K18" s="13"/>
    </row>
    <row r="19" spans="1:13">
      <c r="A19" s="281" t="s">
        <v>303</v>
      </c>
      <c r="B19" s="282"/>
      <c r="C19" s="282"/>
      <c r="D19" s="282"/>
      <c r="E19" s="282"/>
      <c r="F19" s="282"/>
      <c r="G19" s="282"/>
      <c r="H19" s="282"/>
      <c r="I19" s="97">
        <v>14</v>
      </c>
      <c r="J19" s="99"/>
      <c r="K19" s="13"/>
    </row>
    <row r="20" spans="1:13">
      <c r="A20" s="281" t="s">
        <v>304</v>
      </c>
      <c r="B20" s="282"/>
      <c r="C20" s="282"/>
      <c r="D20" s="282"/>
      <c r="E20" s="282"/>
      <c r="F20" s="282"/>
      <c r="G20" s="282"/>
      <c r="H20" s="282"/>
      <c r="I20" s="97">
        <v>15</v>
      </c>
      <c r="J20" s="99"/>
      <c r="K20" s="13"/>
    </row>
    <row r="21" spans="1:13">
      <c r="A21" s="281" t="s">
        <v>305</v>
      </c>
      <c r="B21" s="282"/>
      <c r="C21" s="282"/>
      <c r="D21" s="282"/>
      <c r="E21" s="282"/>
      <c r="F21" s="282"/>
      <c r="G21" s="282"/>
      <c r="H21" s="282"/>
      <c r="I21" s="97">
        <v>16</v>
      </c>
      <c r="J21" s="13">
        <v>-95048722</v>
      </c>
      <c r="K21" s="13">
        <v>-67864446</v>
      </c>
      <c r="M21" s="119"/>
    </row>
    <row r="22" spans="1:13">
      <c r="A22" s="283" t="s">
        <v>306</v>
      </c>
      <c r="B22" s="284"/>
      <c r="C22" s="284"/>
      <c r="D22" s="284"/>
      <c r="E22" s="284"/>
      <c r="F22" s="284"/>
      <c r="G22" s="284"/>
      <c r="H22" s="284"/>
      <c r="I22" s="97">
        <v>17</v>
      </c>
      <c r="J22" s="101">
        <f>SUM(J16:J21)</f>
        <v>-95048722</v>
      </c>
      <c r="K22" s="18">
        <f>SUM(K16:K21)</f>
        <v>-67864446</v>
      </c>
    </row>
    <row r="23" spans="1:13">
      <c r="A23" s="288"/>
      <c r="B23" s="289"/>
      <c r="C23" s="289"/>
      <c r="D23" s="289"/>
      <c r="E23" s="289"/>
      <c r="F23" s="289"/>
      <c r="G23" s="289"/>
      <c r="H23" s="289"/>
      <c r="I23" s="290"/>
      <c r="J23" s="290"/>
      <c r="K23" s="291"/>
    </row>
    <row r="24" spans="1:13">
      <c r="A24" s="292" t="s">
        <v>307</v>
      </c>
      <c r="B24" s="293"/>
      <c r="C24" s="293"/>
      <c r="D24" s="293"/>
      <c r="E24" s="293"/>
      <c r="F24" s="293"/>
      <c r="G24" s="293"/>
      <c r="H24" s="293"/>
      <c r="I24" s="102">
        <v>18</v>
      </c>
      <c r="J24" s="13">
        <v>72571890.605199963</v>
      </c>
      <c r="K24" s="13">
        <v>4707445</v>
      </c>
      <c r="L24" s="119"/>
      <c r="M24" s="119"/>
    </row>
    <row r="25" spans="1:13">
      <c r="A25" s="294" t="s">
        <v>308</v>
      </c>
      <c r="B25" s="295"/>
      <c r="C25" s="295"/>
      <c r="D25" s="295"/>
      <c r="E25" s="295"/>
      <c r="F25" s="295"/>
      <c r="G25" s="295"/>
      <c r="H25" s="295"/>
      <c r="I25" s="103">
        <v>19</v>
      </c>
      <c r="J25" s="14">
        <v>-8212162</v>
      </c>
      <c r="K25" s="14">
        <v>-4211313</v>
      </c>
      <c r="L25" s="119"/>
    </row>
    <row r="26" spans="1:13" ht="30" customHeight="1">
      <c r="A26" s="285" t="s">
        <v>309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</sheetData>
  <protectedRanges>
    <protectedRange sqref="E2" name="Range1_1_1"/>
    <protectedRange sqref="G2:H2" name="Range1_2"/>
    <protectedRange sqref="E3" name="Range1_1_1_1"/>
    <protectedRange sqref="G3:H3" name="Range1_2_1"/>
  </protectedRanges>
  <mergeCells count="27">
    <mergeCell ref="A26:K26"/>
    <mergeCell ref="A1:K1"/>
    <mergeCell ref="A20:H20"/>
    <mergeCell ref="A21:H21"/>
    <mergeCell ref="A22:H22"/>
    <mergeCell ref="A23:K23"/>
    <mergeCell ref="A16:H16"/>
    <mergeCell ref="A17:H17"/>
    <mergeCell ref="A8:H8"/>
    <mergeCell ref="A9:H9"/>
    <mergeCell ref="A10:H10"/>
    <mergeCell ref="A11:H11"/>
    <mergeCell ref="A24:H24"/>
    <mergeCell ref="A25:H25"/>
    <mergeCell ref="A18:H18"/>
    <mergeCell ref="A19:H19"/>
    <mergeCell ref="A12:H12"/>
    <mergeCell ref="A13:H13"/>
    <mergeCell ref="A14:H14"/>
    <mergeCell ref="A15:H15"/>
    <mergeCell ref="A6:H6"/>
    <mergeCell ref="A7:H7"/>
    <mergeCell ref="C2:D2"/>
    <mergeCell ref="G2:H2"/>
    <mergeCell ref="A4:H4"/>
    <mergeCell ref="A5:H5"/>
    <mergeCell ref="A3:K3"/>
  </mergeCells>
  <phoneticPr fontId="3" type="noConversion"/>
  <conditionalFormatting sqref="G2:G3">
    <cfRule type="cellIs" dxfId="4" priority="5" stopIfTrue="1" operator="lessThan">
      <formula>#REF!</formula>
    </cfRule>
  </conditionalFormatting>
  <conditionalFormatting sqref="G2:G3">
    <cfRule type="cellIs" dxfId="3" priority="4" stopIfTrue="1" operator="lessThan">
      <formula>#REF!</formula>
    </cfRule>
  </conditionalFormatting>
  <conditionalFormatting sqref="G3">
    <cfRule type="cellIs" dxfId="2" priority="3" stopIfTrue="1" operator="lessThan">
      <formula>#REF!</formula>
    </cfRule>
  </conditionalFormatting>
  <conditionalFormatting sqref="G3">
    <cfRule type="cellIs" dxfId="1" priority="2" stopIfTrue="1" operator="lessThan">
      <formula>#REF!</formula>
    </cfRule>
  </conditionalFormatting>
  <conditionalFormatting sqref="G3">
    <cfRule type="cellIs" dxfId="0" priority="1" stopIfTrue="1" operator="lessThan">
      <formula>#REF!</formula>
    </cfRule>
  </conditionalFormatting>
  <dataValidations count="3">
    <dataValidation type="whole" operator="notEqual" allowBlank="1" showInputMessage="1" showErrorMessage="1" errorTitle="Pogrešan unos" error="Mogu se unijeti samo cjelobrojne vrijednosti." sqref="J6:K14 J16:K21 J24:K25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5:K15 J22:K23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8"/>
  <sheetViews>
    <sheetView view="pageBreakPreview" zoomScale="110" zoomScaleNormal="100" workbookViewId="0"/>
  </sheetViews>
  <sheetFormatPr defaultRowHeight="12.75"/>
  <sheetData>
    <row r="1" spans="1:10">
      <c r="A1" s="87"/>
      <c r="B1" s="87"/>
      <c r="C1" s="87"/>
      <c r="D1" s="87"/>
      <c r="E1" s="87"/>
      <c r="F1" s="87"/>
      <c r="G1" s="87"/>
      <c r="H1" s="87"/>
      <c r="I1" s="87"/>
      <c r="J1" s="87"/>
    </row>
    <row r="2" spans="1:10" ht="15.75">
      <c r="A2" s="296" t="s">
        <v>286</v>
      </c>
      <c r="B2" s="296"/>
      <c r="C2" s="296"/>
      <c r="D2" s="296"/>
      <c r="E2" s="296"/>
      <c r="F2" s="296"/>
      <c r="G2" s="296"/>
      <c r="H2" s="296"/>
      <c r="I2" s="296"/>
      <c r="J2" s="296"/>
    </row>
    <row r="3" spans="1:10">
      <c r="A3" s="87"/>
      <c r="B3" s="87"/>
      <c r="C3" s="87"/>
      <c r="D3" s="87"/>
      <c r="E3" s="87"/>
      <c r="F3" s="87"/>
      <c r="G3" s="87"/>
      <c r="H3" s="87"/>
      <c r="I3" s="87"/>
      <c r="J3" s="87"/>
    </row>
    <row r="4" spans="1:10" ht="12.75" customHeight="1">
      <c r="A4" s="297" t="s">
        <v>316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0" ht="12.75" customHeight="1">
      <c r="A5" s="297"/>
      <c r="B5" s="297"/>
      <c r="C5" s="297"/>
      <c r="D5" s="297"/>
      <c r="E5" s="297"/>
      <c r="F5" s="297"/>
      <c r="G5" s="297"/>
      <c r="H5" s="297"/>
      <c r="I5" s="297"/>
      <c r="J5" s="297"/>
    </row>
    <row r="6" spans="1:10" ht="12.75" customHeight="1">
      <c r="A6" s="297"/>
      <c r="B6" s="297"/>
      <c r="C6" s="297"/>
      <c r="D6" s="297"/>
      <c r="E6" s="297"/>
      <c r="F6" s="297"/>
      <c r="G6" s="297"/>
      <c r="H6" s="297"/>
      <c r="I6" s="297"/>
      <c r="J6" s="297"/>
    </row>
    <row r="7" spans="1:10" ht="12.75" customHeight="1">
      <c r="A7" s="297"/>
      <c r="B7" s="297"/>
      <c r="C7" s="297"/>
      <c r="D7" s="297"/>
      <c r="E7" s="297"/>
      <c r="F7" s="297"/>
      <c r="G7" s="297"/>
      <c r="H7" s="297"/>
      <c r="I7" s="297"/>
      <c r="J7" s="297"/>
    </row>
    <row r="8" spans="1:10" ht="12.75" customHeight="1">
      <c r="A8" s="297"/>
      <c r="B8" s="297"/>
      <c r="C8" s="297"/>
      <c r="D8" s="297"/>
      <c r="E8" s="297"/>
      <c r="F8" s="297"/>
      <c r="G8" s="297"/>
      <c r="H8" s="297"/>
      <c r="I8" s="297"/>
      <c r="J8" s="297"/>
    </row>
    <row r="9" spans="1:10" ht="12.75" customHeight="1">
      <c r="A9" s="297"/>
      <c r="B9" s="297"/>
      <c r="C9" s="297"/>
      <c r="D9" s="297"/>
      <c r="E9" s="297"/>
      <c r="F9" s="297"/>
      <c r="G9" s="297"/>
      <c r="H9" s="297"/>
      <c r="I9" s="297"/>
      <c r="J9" s="297"/>
    </row>
    <row r="10" spans="1:10" ht="12.75" customHeight="1">
      <c r="A10" s="297"/>
      <c r="B10" s="297"/>
      <c r="C10" s="297"/>
      <c r="D10" s="297"/>
      <c r="E10" s="297"/>
      <c r="F10" s="297"/>
      <c r="G10" s="297"/>
      <c r="H10" s="297"/>
      <c r="I10" s="297"/>
      <c r="J10" s="297"/>
    </row>
    <row r="11" spans="1:10">
      <c r="A11" s="298"/>
      <c r="B11" s="298"/>
      <c r="C11" s="298"/>
      <c r="D11" s="298"/>
      <c r="E11" s="298"/>
      <c r="F11" s="298"/>
      <c r="G11" s="298"/>
      <c r="H11" s="298"/>
      <c r="I11" s="298"/>
      <c r="J11" s="298"/>
    </row>
    <row r="12" spans="1:10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0">
      <c r="A13" s="88"/>
      <c r="B13" s="88"/>
      <c r="C13" s="88"/>
      <c r="D13" s="88"/>
      <c r="E13" s="88"/>
      <c r="F13" s="88"/>
      <c r="G13" s="88"/>
      <c r="H13" s="88"/>
      <c r="I13" s="88"/>
      <c r="J13" s="88"/>
    </row>
    <row r="14" spans="1:10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0">
      <c r="A15" s="88"/>
      <c r="B15" s="88"/>
      <c r="C15" s="88"/>
      <c r="D15" s="88"/>
      <c r="E15" s="88"/>
      <c r="F15" s="88"/>
      <c r="G15" s="88"/>
      <c r="H15" s="88"/>
      <c r="I15" s="88"/>
      <c r="J15" s="88"/>
    </row>
    <row r="16" spans="1:10">
      <c r="A16" s="88"/>
      <c r="B16" s="88"/>
      <c r="C16" s="88"/>
      <c r="D16" s="88"/>
      <c r="E16" s="88"/>
      <c r="F16" s="88"/>
      <c r="G16" s="88"/>
      <c r="H16" s="88"/>
      <c r="I16" s="88"/>
      <c r="J16" s="88"/>
    </row>
    <row r="17" spans="1:10">
      <c r="A17" s="88"/>
      <c r="B17" s="88"/>
      <c r="C17" s="88"/>
      <c r="D17" s="88"/>
      <c r="E17" s="88"/>
      <c r="F17" s="88"/>
      <c r="G17" s="88"/>
      <c r="H17" s="88"/>
      <c r="I17" s="88"/>
      <c r="J17" s="88"/>
    </row>
    <row r="18" spans="1:10">
      <c r="A18" s="88"/>
      <c r="B18" s="88"/>
      <c r="C18" s="88"/>
      <c r="D18" s="88"/>
      <c r="E18" s="88"/>
      <c r="F18" s="88"/>
      <c r="G18" s="88"/>
      <c r="H18" s="88"/>
      <c r="I18" s="88"/>
      <c r="J18" s="88"/>
    </row>
    <row r="19" spans="1:10">
      <c r="A19" s="88"/>
      <c r="B19" s="88"/>
      <c r="C19" s="88"/>
      <c r="D19" s="88"/>
      <c r="E19" s="88"/>
      <c r="F19" s="88"/>
      <c r="G19" s="88"/>
      <c r="H19" s="88"/>
      <c r="I19" s="88"/>
      <c r="J19" s="88"/>
    </row>
    <row r="20" spans="1:10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>
      <c r="A21" s="88"/>
      <c r="B21" s="88"/>
      <c r="C21" s="88"/>
      <c r="D21" s="88"/>
      <c r="E21" s="88"/>
      <c r="F21" s="88"/>
      <c r="G21" s="88"/>
      <c r="H21" s="88"/>
      <c r="I21" s="88"/>
      <c r="J21" s="88"/>
    </row>
    <row r="22" spans="1:10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 ht="15">
      <c r="A26" s="88"/>
      <c r="B26" s="88"/>
      <c r="C26" s="88"/>
      <c r="D26" s="88"/>
      <c r="E26" s="88"/>
      <c r="F26" s="88"/>
      <c r="G26" s="88"/>
      <c r="H26" s="88"/>
      <c r="I26" s="89"/>
      <c r="J26" s="88"/>
    </row>
    <row r="27" spans="1:10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>
      <c r="A28" s="88"/>
      <c r="B28" s="88"/>
      <c r="C28" s="88"/>
      <c r="D28" s="88"/>
      <c r="E28" s="88"/>
      <c r="F28" s="88"/>
      <c r="G28" s="88"/>
      <c r="H28" s="88"/>
      <c r="I28" s="88"/>
      <c r="J28" s="88"/>
    </row>
  </sheetData>
  <mergeCells count="3">
    <mergeCell ref="A2:J2"/>
    <mergeCell ref="A4:J10"/>
    <mergeCell ref="A11:J1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OPĆI PODACI</vt:lpstr>
      <vt:lpstr>Bilanca</vt:lpstr>
      <vt:lpstr>RDG</vt:lpstr>
      <vt:lpstr>NT_I</vt:lpstr>
      <vt:lpstr>NT_D</vt:lpstr>
      <vt:lpstr>PK</vt:lpstr>
      <vt:lpstr>Bilješke</vt:lpstr>
      <vt:lpstr>Bilješke!Podrucje_ispisa</vt:lpstr>
      <vt:lpstr>'OPĆI PODACI'!Podrucje_ispisa</vt:lpstr>
      <vt:lpstr>RDG!Podrucje_ispisa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DDHolding15</cp:lastModifiedBy>
  <cp:lastPrinted>2016-04-26T13:24:21Z</cp:lastPrinted>
  <dcterms:created xsi:type="dcterms:W3CDTF">2008-10-17T11:51:54Z</dcterms:created>
  <dcterms:modified xsi:type="dcterms:W3CDTF">2016-04-28T11:15:52Z</dcterms:modified>
</cp:coreProperties>
</file>