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3525" yWindow="1485" windowWidth="17955" windowHeight="10890" activeTab="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25725"/>
</workbook>
</file>

<file path=xl/calcChain.xml><?xml version="1.0" encoding="utf-8"?>
<calcChain xmlns="http://schemas.openxmlformats.org/spreadsheetml/2006/main">
  <c r="K53" i="20"/>
  <c r="J53"/>
  <c r="K33" i="18" l="1"/>
  <c r="K27"/>
  <c r="K22"/>
  <c r="K16"/>
  <c r="K12"/>
  <c r="K7"/>
  <c r="K42" s="1"/>
  <c r="K100" i="19"/>
  <c r="K90"/>
  <c r="K86"/>
  <c r="K82"/>
  <c r="K79"/>
  <c r="K72"/>
  <c r="K69" s="1"/>
  <c r="K114" s="1"/>
  <c r="K56"/>
  <c r="K49"/>
  <c r="K41"/>
  <c r="K40"/>
  <c r="K35"/>
  <c r="K26"/>
  <c r="K16"/>
  <c r="K9"/>
  <c r="K8" s="1"/>
  <c r="K66" s="1"/>
  <c r="J22" i="18"/>
  <c r="K54" i="21"/>
  <c r="J54"/>
  <c r="K20"/>
  <c r="K13"/>
  <c r="K22"/>
  <c r="K33"/>
  <c r="K29"/>
  <c r="K35" s="1"/>
  <c r="K46"/>
  <c r="K40"/>
  <c r="K48" s="1"/>
  <c r="J20"/>
  <c r="J13"/>
  <c r="J21" s="1"/>
  <c r="J33"/>
  <c r="J34"/>
  <c r="J29"/>
  <c r="J35"/>
  <c r="J46"/>
  <c r="J47"/>
  <c r="J40"/>
  <c r="J48"/>
  <c r="K19" i="20"/>
  <c r="K14"/>
  <c r="K32"/>
  <c r="K28"/>
  <c r="K45"/>
  <c r="K39"/>
  <c r="J19"/>
  <c r="J14"/>
  <c r="J32"/>
  <c r="J28"/>
  <c r="J45"/>
  <c r="J39"/>
  <c r="J72" i="19"/>
  <c r="J79"/>
  <c r="J82"/>
  <c r="J86"/>
  <c r="J90"/>
  <c r="J100"/>
  <c r="J9"/>
  <c r="J16"/>
  <c r="J26"/>
  <c r="J35"/>
  <c r="J41"/>
  <c r="J49"/>
  <c r="J56"/>
  <c r="J12" i="18"/>
  <c r="K57"/>
  <c r="K66"/>
  <c r="K67" s="1"/>
  <c r="J57"/>
  <c r="J66" s="1"/>
  <c r="J67" s="1"/>
  <c r="J7"/>
  <c r="J27"/>
  <c r="J16"/>
  <c r="J33"/>
  <c r="J14" i="17"/>
  <c r="K14"/>
  <c r="J21"/>
  <c r="K21"/>
  <c r="K47" i="21"/>
  <c r="K21"/>
  <c r="K10" i="18" l="1"/>
  <c r="K43" s="1"/>
  <c r="K45" s="1"/>
  <c r="K34" i="21"/>
  <c r="K47" i="20"/>
  <c r="J22" i="21"/>
  <c r="J50" s="1"/>
  <c r="K34" i="20"/>
  <c r="J33"/>
  <c r="J21"/>
  <c r="J69" i="19"/>
  <c r="J114" s="1"/>
  <c r="K46" i="20"/>
  <c r="J46"/>
  <c r="J47"/>
  <c r="J34"/>
  <c r="K33"/>
  <c r="J20"/>
  <c r="K21"/>
  <c r="K20"/>
  <c r="J42" i="18"/>
  <c r="J10"/>
  <c r="J43" s="1"/>
  <c r="J40" i="19"/>
  <c r="J8"/>
  <c r="K49" i="21"/>
  <c r="K50"/>
  <c r="J49"/>
  <c r="K46" i="18" l="1"/>
  <c r="K44"/>
  <c r="K48" s="1"/>
  <c r="K49" s="1"/>
  <c r="K49" i="20"/>
  <c r="J48"/>
  <c r="K48"/>
  <c r="J49"/>
  <c r="J46" i="18"/>
  <c r="J44"/>
  <c r="J48" s="1"/>
  <c r="J49" s="1"/>
  <c r="J45"/>
  <c r="J66" i="19"/>
  <c r="K50" i="18" l="1"/>
  <c r="J50"/>
</calcChain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<sst xmlns="http://schemas.openxmlformats.org/spreadsheetml/2006/main" count="396" uniqueCount="347">
  <si>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</si>
  <si>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</si>
  <si>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</si>
  <si>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</si>
  <si>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</si>
  <si>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</si>
  <si>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</si>
  <si>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</si>
  <si>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</si>
  <si>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</si>
  <si>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</si>
  <si>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</si>
  <si>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</si>
  <si>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</si>
  <si>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</si>
  <si>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</si>
  <si>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</si>
  <si>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</si>
  <si>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</si>
  <si>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</si>
  <si>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</si>
  <si>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</si>
  <si>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</si>
  <si>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</si>
  <si>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</si>
  <si>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</si>
  <si>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</si>
  <si>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</si>
  <si>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</si>
  <si>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</si>
  <si>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</si>
  <si>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</si>
  <si>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</si>
  <si>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</si>
  <si>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</si>
  <si>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</si>
  <si>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</si>
  <si>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</si>
  <si>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</si>
  <si>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</si>
  <si>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</si>
  <si>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</si>
  <si>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</si>
  <si>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</si>
  <si>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</si>
  <si>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</si>
  <si>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</si>
  <si>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</si>
  <si>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</si>
  <si>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</si>
  <si>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</si>
  <si>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</si>
  <si>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</si>
  <si>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</si>
  <si>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</si>
  <si>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</si>
  <si>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</si>
  <si>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</si>
  <si>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</si>
  <si>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</si>
  <si>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</si>
  <si>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</si>
  <si>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</si>
  <si>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</si>
  <si>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</si>
  <si>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</si>
  <si>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</si>
  <si>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</si>
  <si>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</si>
  <si>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</si>
  <si>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</si>
  <si>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</si>
  <si>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</si>
  <si>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</si>
  <si>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</si>
  <si>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</si>
  <si>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</si>
  <si>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</si>
  <si>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</si>
  <si>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</si>
  <si>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</si>
  <si>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</si>
  <si>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</si>
  <si>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</si>
  <si>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</si>
  <si>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</si>
  <si>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</si>
  <si>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</si>
  <si>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</si>
  <si>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</si>
  <si>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</si>
  <si>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</si>
  <si>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</si>
  <si>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</si>
  <si>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</si>
  <si>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</si>
  <si>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</si>
  <si>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</si>
  <si>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</si>
  <si>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</si>
  <si>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</si>
  <si>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</si>
  <si>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</si>
  <si>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</si>
  <si>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</si>
  <si>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</si>
  <si>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</si>
  <si>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</si>
  <si>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</si>
  <si>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</si>
  <si>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</si>
  <si>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</si>
  <si>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</si>
  <si>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</si>
  <si>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</si>
  <si>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</si>
  <si>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</si>
  <si>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</si>
  <si>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</si>
  <si>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</si>
  <si>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</si>
  <si>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</si>
  <si>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</si>
  <si>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</si>
  <si>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</si>
  <si>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</si>
  <si>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</si>
  <si>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</si>
  <si>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</si>
  <si>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</si>
  <si>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</si>
  <si>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</si>
  <si>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</si>
  <si>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</si>
  <si>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</si>
  <si>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</si>
  <si>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</si>
  <si>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</si>
  <si>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</si>
  <si>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</si>
  <si>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</si>
  <si>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</si>
  <si>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</si>
  <si>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</si>
  <si>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</si>
  <si>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</si>
  <si>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</si>
  <si>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</si>
  <si>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</si>
  <si>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</si>
  <si>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</si>
  <si>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</si>
  <si>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</si>
  <si>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</si>
  <si>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</si>
  <si>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</si>
  <si>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</si>
  <si>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</si>
  <si>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</si>
  <si>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</si>
  <si>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</si>
  <si>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</si>
  <si>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</si>
  <si>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</si>
  <si>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</si>
  <si>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</si>
  <si>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</si>
  <si>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</si>
  <si>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</si>
  <si>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</si>
  <si>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</si>
  <si>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</si>
  <si>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</si>
  <si>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</si>
  <si>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</si>
  <si>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</si>
  <si>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</si>
  <si>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</si>
  <si>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</si>
  <si>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</si>
  <si>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</si>
  <si>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</si>
  <si>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</si>
  <si>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</si>
  <si>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</si>
  <si>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</si>
  <si>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</si>
  <si>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</si>
  <si>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</si>
  <si>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</si>
  <si>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</si>
  <si>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</si>
  <si>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</si>
  <si>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</si>
  <si>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</si>
  <si>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</si>
  <si>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</si>
  <si>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</si>
  <si>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</si>
  <si>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</si>
  <si>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</si>
  <si>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</si>
  <si>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</si>
  <si>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</si>
  <si>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</si>
  <si>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</si>
  <si>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</si>
  <si>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</si>
  <si>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</si>
  <si>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</si>
  <si>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</si>
  <si>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</si>
  <si>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</si>
  <si>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</si>
  <si>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</si>
  <si>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</si>
  <si>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</si>
  <si>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</si>
  <si>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</si>
  <si>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</si>
  <si>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</si>
  <si>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</si>
  <si>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</si>
  <si>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</si>
  <si>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</si>
  <si>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</si>
  <si>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</si>
  <si>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</si>
  <si>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</si>
  <si>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</si>
  <si>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</si>
  <si>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</si>
  <si>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</si>
  <si>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</si>
  <si>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</si>
  <si>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</si>
  <si>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</si>
  <si>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</si>
  <si>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</si>
  <si>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</si>
  <si>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</si>
  <si>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</si>
  <si>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</si>
  <si>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</si>
  <si>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</si>
  <si>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</si>
  <si>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</si>
  <si>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</si>
  <si>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</si>
  <si>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</si>
  <si>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</si>
  <si>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</si>
  <si>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</si>
  <si>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</si>
  <si>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</si>
  <si>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</si>
  <si>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</si>
  <si>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</si>
  <si>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</si>
  <si>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</si>
  <si>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</si>
  <si>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</si>
  <si>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</si>
  <si>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</si>
  <si>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</si>
  <si>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</si>
  <si>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</si>
  <si>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</si>
  <si>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</si>
  <si>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</si>
  <si>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</si>
  <si>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</si>
  <si>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</si>
  <si>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</si>
  <si>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</si>
  <si>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</si>
  <si>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</si>
  <si>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</si>
  <si>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</si>
  <si>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</si>
  <si>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</si>
  <si>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</si>
  <si>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</si>
  <si>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</si>
  <si>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</si>
  <si>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</si>
  <si>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</si>
  <si>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</si>
  <si>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</si>
  <si>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</si>
  <si>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</si>
  <si>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</si>
  <si>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</si>
  <si>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</si>
  <si>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</si>
  <si>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</si>
  <si>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</si>
  <si>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</si>
  <si>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</si>
  <si>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</si>
  <si>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</si>
  <si>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</si>
  <si>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</si>
  <si>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</si>
  <si>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</si>
  <si>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</si>
  <si>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</si>
  <si>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</si>
  <si>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</si>
  <si>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</si>
  <si>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</si>
  <si>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</si>
  <si>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</si>
  <si>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</si>
  <si>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</si>
  <si>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</si>
  <si>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</si>
  <si>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</si>
  <si>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</si>
  <si>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</si>
  <si>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</si>
  <si>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</si>
  <si>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58828286397</t>
  </si>
  <si>
    <t>ĐURO ĐAKOVIĆ HOLDING d.d.</t>
  </si>
  <si>
    <t>SLAVONSKI BROD</t>
  </si>
  <si>
    <t>Dr. M. Budaka 1</t>
  </si>
  <si>
    <t>uprava@duro-dakovic.com</t>
  </si>
  <si>
    <t>www.duro-dakovic.com</t>
  </si>
  <si>
    <t>BRODSKO POSAVSKA</t>
  </si>
  <si>
    <t>7010</t>
  </si>
  <si>
    <t>NE</t>
  </si>
  <si>
    <t>035-444-108</t>
  </si>
  <si>
    <t>Obveznik: ĐURO ĐAKOVIĆ HOLDING d.d. SLAVONSKI BROD</t>
  </si>
  <si>
    <t>ĐURO ĐAKOVIĆ HOLDING d.d SLAVONSKI BROD</t>
  </si>
  <si>
    <t>ĐURO ĐAKOVIĆ HOLDING d.d. SLAVONSKI BROD</t>
  </si>
  <si>
    <t>035-446-276</t>
  </si>
  <si>
    <t>1.1.2014.</t>
  </si>
  <si>
    <t>31.12.2014.</t>
  </si>
  <si>
    <t>MAZAL TOMISLAV</t>
  </si>
  <si>
    <t>POSAVAC SLAVEN</t>
  </si>
  <si>
    <t>stanje na dan  31.12.2014.</t>
  </si>
  <si>
    <t>u razdoblju 01.01.2014. do 31.12.2014.</t>
  </si>
  <si>
    <t>u razdoblju 01.01. do 31.12.2014.</t>
  </si>
  <si>
    <t xml:space="preserve">     1. Kamate, tečajne razlike, dividende i slični prihodi iz odnosa s nepovezanim poduzetnicima
         povezanim poduzetnicima</t>
  </si>
  <si>
    <t xml:space="preserve">     2. Kamate, tečajne razlike, dividende, slični prihodi iz odnosa s povezanim poduzetnicima
          nepovezanim poduzetnicima i drugim osobama</t>
  </si>
  <si>
    <t xml:space="preserve">    1. Kamate, tečajne razlike i drugi rashodi s nepovezanim poduzetnicima</t>
  </si>
  <si>
    <t xml:space="preserve">    2. Kamate, tečajne razlike i drugi rashodi iz odnosa s povezanim poduzetnicima
        poduzetnicima i drugim osobama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</si>
</sst>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rgb="FFFFFFFF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3" fontId="0" fillId="0" borderId="0" xfId="0" applyNumberFormat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7" borderId="7" xfId="0" applyNumberFormat="1" applyFont="1" applyFill="1" applyBorder="1" applyAlignment="1" applyProtection="1">
      <alignment vertical="center"/>
      <protection hidden="1"/>
    </xf>
    <xf numFmtId="3" fontId="2" fillId="8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hidden="1"/>
    </xf>
    <xf numFmtId="3" fontId="2" fillId="9" borderId="1" xfId="0" applyNumberFormat="1" applyFont="1" applyFill="1" applyBorder="1" applyAlignment="1" applyProtection="1">
      <alignment vertical="center"/>
      <protection hidden="1"/>
    </xf>
    <xf numFmtId="3" fontId="2" fillId="10" borderId="1" xfId="0" applyNumberFormat="1" applyFont="1" applyFill="1" applyBorder="1" applyAlignment="1" applyProtection="1">
      <alignment vertical="center"/>
      <protection hidden="1"/>
    </xf>
    <xf numFmtId="3" fontId="2" fillId="10" borderId="7" xfId="0" applyNumberFormat="1" applyFont="1" applyFill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18" xfId="3" applyFont="1" applyBorder="1" applyAlignment="1">
      <alignment horizontal="left" vertical="center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5">
    <cellStyle name="Hiperveza" xfId="1" builtinId="8"/>
    <cellStyle name="Normal_TFI-KI" xfId="2"/>
    <cellStyle name="Normal_TFI-POD" xfId="3"/>
    <cellStyle name="Obično" xfId="0" builtinId="0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duro-dakovic.com" TargetMode="External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00" workbookViewId="0">
      <selection activeCell="N51" sqref="N51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44" t="s">
        <v>252</v>
      </c>
      <c r="B1" s="144"/>
      <c r="C1" s="144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74" t="s">
        <v>253</v>
      </c>
      <c r="B2" s="174"/>
      <c r="C2" s="174"/>
      <c r="D2" s="175"/>
      <c r="E2" s="24" t="s">
        <v>336</v>
      </c>
      <c r="F2" s="25"/>
      <c r="G2" s="26" t="s">
        <v>254</v>
      </c>
      <c r="H2" s="24" t="s">
        <v>337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6" t="s">
        <v>255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33" t="s">
        <v>256</v>
      </c>
      <c r="B6" s="134"/>
      <c r="C6" s="145" t="s">
        <v>320</v>
      </c>
      <c r="D6" s="146"/>
      <c r="E6" s="177"/>
      <c r="F6" s="177"/>
      <c r="G6" s="177"/>
      <c r="H6" s="177"/>
      <c r="I6" s="39"/>
      <c r="J6" s="22"/>
      <c r="K6" s="22"/>
      <c r="L6" s="22"/>
    </row>
    <row r="7" spans="1:12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>
      <c r="A8" s="178" t="s">
        <v>257</v>
      </c>
      <c r="B8" s="179"/>
      <c r="C8" s="145" t="s">
        <v>321</v>
      </c>
      <c r="D8" s="146"/>
      <c r="E8" s="177"/>
      <c r="F8" s="177"/>
      <c r="G8" s="177"/>
      <c r="H8" s="177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71" t="s">
        <v>258</v>
      </c>
      <c r="B10" s="172"/>
      <c r="C10" s="145" t="s">
        <v>322</v>
      </c>
      <c r="D10" s="146"/>
      <c r="E10" s="31"/>
      <c r="F10" s="31"/>
      <c r="G10" s="31"/>
      <c r="H10" s="31"/>
      <c r="I10" s="31"/>
      <c r="J10" s="22"/>
      <c r="K10" s="22"/>
      <c r="L10" s="22"/>
    </row>
    <row r="11" spans="1:12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33" t="s">
        <v>259</v>
      </c>
      <c r="B12" s="134"/>
      <c r="C12" s="147" t="s">
        <v>323</v>
      </c>
      <c r="D12" s="170"/>
      <c r="E12" s="170"/>
      <c r="F12" s="170"/>
      <c r="G12" s="170"/>
      <c r="H12" s="170"/>
      <c r="I12" s="136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33" t="s">
        <v>260</v>
      </c>
      <c r="B14" s="134"/>
      <c r="C14" s="180">
        <v>35000</v>
      </c>
      <c r="D14" s="181"/>
      <c r="E14" s="31"/>
      <c r="F14" s="147" t="s">
        <v>324</v>
      </c>
      <c r="G14" s="170"/>
      <c r="H14" s="170"/>
      <c r="I14" s="136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33" t="s">
        <v>261</v>
      </c>
      <c r="B16" s="134"/>
      <c r="C16" s="147" t="s">
        <v>325</v>
      </c>
      <c r="D16" s="170"/>
      <c r="E16" s="170"/>
      <c r="F16" s="170"/>
      <c r="G16" s="170"/>
      <c r="H16" s="170"/>
      <c r="I16" s="136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33" t="s">
        <v>262</v>
      </c>
      <c r="B18" s="134"/>
      <c r="C18" s="158" t="s">
        <v>326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33" t="s">
        <v>263</v>
      </c>
      <c r="B20" s="134"/>
      <c r="C20" s="158" t="s">
        <v>327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33" t="s">
        <v>264</v>
      </c>
      <c r="B22" s="134"/>
      <c r="C22" s="44">
        <v>396</v>
      </c>
      <c r="D22" s="147" t="s">
        <v>324</v>
      </c>
      <c r="E22" s="161"/>
      <c r="F22" s="162"/>
      <c r="G22" s="163"/>
      <c r="H22" s="164"/>
      <c r="I22" s="46"/>
      <c r="J22" s="22"/>
      <c r="K22" s="22"/>
      <c r="L22" s="22"/>
    </row>
    <row r="23" spans="1: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>
      <c r="A24" s="133" t="s">
        <v>265</v>
      </c>
      <c r="B24" s="134"/>
      <c r="C24" s="44">
        <v>12</v>
      </c>
      <c r="D24" s="147" t="s">
        <v>328</v>
      </c>
      <c r="E24" s="161"/>
      <c r="F24" s="161"/>
      <c r="G24" s="162"/>
      <c r="H24" s="38" t="s">
        <v>266</v>
      </c>
      <c r="I24" s="48">
        <v>35</v>
      </c>
      <c r="J24" s="22"/>
      <c r="K24" s="22"/>
      <c r="L24" s="22"/>
    </row>
    <row r="25" spans="1:12">
      <c r="A25" s="40"/>
      <c r="B25" s="40"/>
      <c r="C25" s="31"/>
      <c r="D25" s="47"/>
      <c r="E25" s="47"/>
      <c r="F25" s="47"/>
      <c r="G25" s="40"/>
      <c r="H25" s="40" t="s">
        <v>267</v>
      </c>
      <c r="I25" s="43"/>
      <c r="J25" s="22"/>
      <c r="K25" s="22"/>
      <c r="L25" s="22"/>
    </row>
    <row r="26" spans="1:12">
      <c r="A26" s="133" t="s">
        <v>268</v>
      </c>
      <c r="B26" s="134"/>
      <c r="C26" s="49" t="s">
        <v>330</v>
      </c>
      <c r="D26" s="50"/>
      <c r="E26" s="22"/>
      <c r="F26" s="51"/>
      <c r="G26" s="133" t="s">
        <v>269</v>
      </c>
      <c r="H26" s="134"/>
      <c r="I26" s="52" t="s">
        <v>329</v>
      </c>
      <c r="J26" s="22"/>
      <c r="K26" s="22"/>
      <c r="L26" s="22"/>
    </row>
    <row r="27" spans="1: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>
      <c r="A28" s="165" t="s">
        <v>270</v>
      </c>
      <c r="B28" s="166"/>
      <c r="C28" s="167"/>
      <c r="D28" s="167"/>
      <c r="E28" s="168" t="s">
        <v>271</v>
      </c>
      <c r="F28" s="169"/>
      <c r="G28" s="169"/>
      <c r="H28" s="155" t="s">
        <v>272</v>
      </c>
      <c r="I28" s="155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>
      <c r="A30" s="154"/>
      <c r="B30" s="148"/>
      <c r="C30" s="148"/>
      <c r="D30" s="149"/>
      <c r="E30" s="154"/>
      <c r="F30" s="148"/>
      <c r="G30" s="148"/>
      <c r="H30" s="145"/>
      <c r="I30" s="146"/>
      <c r="J30" s="22"/>
      <c r="K30" s="22"/>
      <c r="L30" s="22"/>
    </row>
    <row r="31" spans="1:12">
      <c r="A31" s="45"/>
      <c r="B31" s="45"/>
      <c r="C31" s="43"/>
      <c r="D31" s="156"/>
      <c r="E31" s="156"/>
      <c r="F31" s="156"/>
      <c r="G31" s="157"/>
      <c r="H31" s="31"/>
      <c r="I31" s="57"/>
      <c r="J31" s="22"/>
      <c r="K31" s="22"/>
      <c r="L31" s="22"/>
    </row>
    <row r="32" spans="1:12">
      <c r="A32" s="154"/>
      <c r="B32" s="148"/>
      <c r="C32" s="148"/>
      <c r="D32" s="149"/>
      <c r="E32" s="154"/>
      <c r="F32" s="148"/>
      <c r="G32" s="148"/>
      <c r="H32" s="145"/>
      <c r="I32" s="146"/>
      <c r="J32" s="22"/>
      <c r="K32" s="22"/>
      <c r="L32" s="22"/>
    </row>
    <row r="33" spans="1: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>
      <c r="A34" s="154"/>
      <c r="B34" s="148"/>
      <c r="C34" s="148"/>
      <c r="D34" s="149"/>
      <c r="E34" s="154"/>
      <c r="F34" s="148"/>
      <c r="G34" s="148"/>
      <c r="H34" s="145"/>
      <c r="I34" s="146"/>
      <c r="J34" s="22"/>
      <c r="K34" s="22"/>
      <c r="L34" s="22"/>
    </row>
    <row r="35" spans="1: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>
      <c r="A36" s="154"/>
      <c r="B36" s="148"/>
      <c r="C36" s="148"/>
      <c r="D36" s="149"/>
      <c r="E36" s="154"/>
      <c r="F36" s="148"/>
      <c r="G36" s="148"/>
      <c r="H36" s="145"/>
      <c r="I36" s="146"/>
      <c r="J36" s="22"/>
      <c r="K36" s="22"/>
      <c r="L36" s="22"/>
    </row>
    <row r="37" spans="1:12">
      <c r="A37" s="59"/>
      <c r="B37" s="59"/>
      <c r="C37" s="150"/>
      <c r="D37" s="151"/>
      <c r="E37" s="31"/>
      <c r="F37" s="150"/>
      <c r="G37" s="151"/>
      <c r="H37" s="31"/>
      <c r="I37" s="31"/>
      <c r="J37" s="22"/>
      <c r="K37" s="22"/>
      <c r="L37" s="22"/>
    </row>
    <row r="38" spans="1:12">
      <c r="A38" s="154"/>
      <c r="B38" s="148"/>
      <c r="C38" s="148"/>
      <c r="D38" s="149"/>
      <c r="E38" s="154"/>
      <c r="F38" s="148"/>
      <c r="G38" s="148"/>
      <c r="H38" s="145"/>
      <c r="I38" s="146"/>
      <c r="J38" s="22"/>
      <c r="K38" s="22"/>
      <c r="L38" s="22"/>
    </row>
    <row r="39" spans="1: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>
      <c r="A40" s="154"/>
      <c r="B40" s="148"/>
      <c r="C40" s="148"/>
      <c r="D40" s="149"/>
      <c r="E40" s="154"/>
      <c r="F40" s="148"/>
      <c r="G40" s="148"/>
      <c r="H40" s="145"/>
      <c r="I40" s="146"/>
      <c r="J40" s="22"/>
      <c r="K40" s="22"/>
      <c r="L40" s="22"/>
    </row>
    <row r="41" spans="1: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>
      <c r="A44" s="128" t="s">
        <v>273</v>
      </c>
      <c r="B44" s="129"/>
      <c r="C44" s="145"/>
      <c r="D44" s="146"/>
      <c r="E44" s="32"/>
      <c r="F44" s="147"/>
      <c r="G44" s="148"/>
      <c r="H44" s="148"/>
      <c r="I44" s="149"/>
      <c r="J44" s="22"/>
      <c r="K44" s="22"/>
      <c r="L44" s="22"/>
    </row>
    <row r="45" spans="1:12">
      <c r="A45" s="59"/>
      <c r="B45" s="59"/>
      <c r="C45" s="150"/>
      <c r="D45" s="151"/>
      <c r="E45" s="31"/>
      <c r="F45" s="150"/>
      <c r="G45" s="152"/>
      <c r="H45" s="67"/>
      <c r="I45" s="67"/>
      <c r="J45" s="22"/>
      <c r="K45" s="22"/>
      <c r="L45" s="22"/>
    </row>
    <row r="46" spans="1:12">
      <c r="A46" s="128" t="s">
        <v>274</v>
      </c>
      <c r="B46" s="129"/>
      <c r="C46" s="147" t="s">
        <v>339</v>
      </c>
      <c r="D46" s="153"/>
      <c r="E46" s="153"/>
      <c r="F46" s="153"/>
      <c r="G46" s="153"/>
      <c r="H46" s="153"/>
      <c r="I46" s="153"/>
      <c r="J46" s="22"/>
      <c r="K46" s="22"/>
      <c r="L46" s="22"/>
    </row>
    <row r="47" spans="1:12">
      <c r="A47" s="40"/>
      <c r="B47" s="40"/>
      <c r="C47" s="68" t="s">
        <v>275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>
      <c r="A48" s="128" t="s">
        <v>276</v>
      </c>
      <c r="B48" s="129"/>
      <c r="C48" s="135" t="s">
        <v>335</v>
      </c>
      <c r="D48" s="131"/>
      <c r="E48" s="132"/>
      <c r="F48" s="32"/>
      <c r="G48" s="38" t="s">
        <v>277</v>
      </c>
      <c r="H48" s="135" t="s">
        <v>331</v>
      </c>
      <c r="I48" s="132"/>
      <c r="J48" s="22"/>
      <c r="K48" s="22"/>
      <c r="L48" s="22"/>
    </row>
    <row r="49" spans="1: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>
      <c r="A50" s="128" t="s">
        <v>262</v>
      </c>
      <c r="B50" s="129"/>
      <c r="C50" s="130" t="s">
        <v>326</v>
      </c>
      <c r="D50" s="131"/>
      <c r="E50" s="131"/>
      <c r="F50" s="131"/>
      <c r="G50" s="131"/>
      <c r="H50" s="131"/>
      <c r="I50" s="132"/>
      <c r="J50" s="22"/>
      <c r="K50" s="22"/>
      <c r="L50" s="22"/>
    </row>
    <row r="51" spans="1: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>
      <c r="A52" s="133" t="s">
        <v>278</v>
      </c>
      <c r="B52" s="134"/>
      <c r="C52" s="135" t="s">
        <v>338</v>
      </c>
      <c r="D52" s="131"/>
      <c r="E52" s="131"/>
      <c r="F52" s="131"/>
      <c r="G52" s="131"/>
      <c r="H52" s="131"/>
      <c r="I52" s="136"/>
      <c r="J52" s="22"/>
      <c r="K52" s="22"/>
      <c r="L52" s="22"/>
    </row>
    <row r="53" spans="1:12">
      <c r="A53" s="69"/>
      <c r="B53" s="69"/>
      <c r="C53" s="139" t="s">
        <v>279</v>
      </c>
      <c r="D53" s="139"/>
      <c r="E53" s="139"/>
      <c r="F53" s="139"/>
      <c r="G53" s="139"/>
      <c r="H53" s="139"/>
      <c r="I53" s="71"/>
      <c r="J53" s="22"/>
      <c r="K53" s="22"/>
      <c r="L53" s="22"/>
    </row>
    <row r="54" spans="1: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>
      <c r="A55" s="69"/>
      <c r="B55" s="137" t="s">
        <v>280</v>
      </c>
      <c r="C55" s="138"/>
      <c r="D55" s="138"/>
      <c r="E55" s="138"/>
      <c r="F55" s="113"/>
      <c r="G55" s="113"/>
      <c r="H55" s="114"/>
      <c r="I55" s="114"/>
      <c r="J55" s="22"/>
      <c r="K55" s="22"/>
      <c r="L55" s="22"/>
    </row>
    <row r="56" spans="1:12">
      <c r="A56" s="69"/>
      <c r="B56" s="115" t="s">
        <v>319</v>
      </c>
      <c r="C56" s="116"/>
      <c r="D56" s="116"/>
      <c r="E56" s="116"/>
      <c r="F56" s="116"/>
      <c r="G56" s="116"/>
      <c r="H56" s="143" t="s">
        <v>313</v>
      </c>
      <c r="I56" s="143"/>
      <c r="J56" s="22"/>
      <c r="K56" s="22"/>
      <c r="L56" s="22"/>
    </row>
    <row r="57" spans="1:12">
      <c r="A57" s="69"/>
      <c r="B57" s="115" t="s">
        <v>314</v>
      </c>
      <c r="C57" s="116"/>
      <c r="D57" s="116"/>
      <c r="E57" s="116"/>
      <c r="F57" s="116"/>
      <c r="G57" s="116"/>
      <c r="H57" s="143"/>
      <c r="I57" s="143"/>
      <c r="J57" s="22"/>
      <c r="K57" s="22"/>
      <c r="L57" s="22"/>
    </row>
    <row r="58" spans="1:12">
      <c r="A58" s="69"/>
      <c r="B58" s="115" t="s">
        <v>315</v>
      </c>
      <c r="C58" s="116"/>
      <c r="D58" s="116"/>
      <c r="E58" s="116"/>
      <c r="F58" s="116"/>
      <c r="G58" s="116"/>
      <c r="H58" s="143"/>
      <c r="I58" s="143"/>
      <c r="J58" s="22"/>
      <c r="K58" s="22"/>
      <c r="L58" s="22"/>
    </row>
    <row r="59" spans="1:12">
      <c r="A59" s="69"/>
      <c r="B59" s="115" t="s">
        <v>316</v>
      </c>
      <c r="C59" s="117"/>
      <c r="D59" s="117"/>
      <c r="E59" s="117"/>
      <c r="F59" s="117"/>
      <c r="G59" s="117"/>
      <c r="H59" s="143"/>
      <c r="I59" s="143"/>
      <c r="J59" s="22"/>
      <c r="K59" s="22"/>
      <c r="L59" s="22"/>
    </row>
    <row r="60" spans="1:12">
      <c r="A60" s="69"/>
      <c r="B60" s="115" t="s">
        <v>317</v>
      </c>
      <c r="C60" s="117"/>
      <c r="D60" s="117"/>
      <c r="E60" s="117"/>
      <c r="F60" s="117"/>
      <c r="G60" s="117"/>
      <c r="H60" s="143"/>
      <c r="I60" s="143"/>
      <c r="J60" s="22"/>
      <c r="K60" s="22"/>
      <c r="L60" s="22"/>
    </row>
    <row r="61" spans="1: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281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>
      <c r="A63" s="32"/>
      <c r="B63" s="32"/>
      <c r="C63" s="32"/>
      <c r="D63" s="32"/>
      <c r="E63" s="69" t="s">
        <v>282</v>
      </c>
      <c r="F63" s="22"/>
      <c r="G63" s="140" t="s">
        <v>283</v>
      </c>
      <c r="H63" s="141"/>
      <c r="I63" s="142"/>
      <c r="J63" s="22"/>
      <c r="K63" s="22"/>
      <c r="L63" s="22"/>
    </row>
    <row r="64" spans="1:12">
      <c r="A64" s="75"/>
      <c r="B64" s="75"/>
      <c r="C64" s="37"/>
      <c r="D64" s="37"/>
      <c r="E64" s="37"/>
      <c r="F64" s="37"/>
      <c r="G64" s="126"/>
      <c r="H64" s="127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2"/>
  <sheetViews>
    <sheetView view="pageBreakPreview" topLeftCell="A49" zoomScale="110" workbookViewId="0">
      <selection activeCell="K83" sqref="K83"/>
    </sheetView>
  </sheetViews>
  <sheetFormatPr defaultRowHeight="12.75"/>
  <cols>
    <col min="8" max="9" width="8.140625" customWidth="1"/>
    <col min="10" max="10" width="10.85546875" customWidth="1"/>
    <col min="11" max="11" width="11.28515625" customWidth="1"/>
  </cols>
  <sheetData>
    <row r="1" spans="1:11">
      <c r="A1" s="182" t="s">
        <v>157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>
      <c r="A2" s="186" t="s">
        <v>340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1">
      <c r="A3" s="191" t="s">
        <v>332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34.5" thickBot="1">
      <c r="A4" s="194" t="s">
        <v>61</v>
      </c>
      <c r="B4" s="195"/>
      <c r="C4" s="195"/>
      <c r="D4" s="195"/>
      <c r="E4" s="195"/>
      <c r="F4" s="195"/>
      <c r="G4" s="195"/>
      <c r="H4" s="196"/>
      <c r="I4" s="77" t="s">
        <v>284</v>
      </c>
      <c r="J4" s="78" t="s">
        <v>113</v>
      </c>
      <c r="K4" s="79" t="s">
        <v>114</v>
      </c>
    </row>
    <row r="5" spans="1:11">
      <c r="A5" s="197">
        <v>1</v>
      </c>
      <c r="B5" s="197"/>
      <c r="C5" s="197"/>
      <c r="D5" s="197"/>
      <c r="E5" s="197"/>
      <c r="F5" s="197"/>
      <c r="G5" s="197"/>
      <c r="H5" s="197"/>
      <c r="I5" s="81">
        <v>2</v>
      </c>
      <c r="J5" s="80">
        <v>3</v>
      </c>
      <c r="K5" s="80">
        <v>4</v>
      </c>
    </row>
    <row r="6" spans="1:11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>
      <c r="A7" s="201" t="s">
        <v>62</v>
      </c>
      <c r="B7" s="202"/>
      <c r="C7" s="202"/>
      <c r="D7" s="202"/>
      <c r="E7" s="202"/>
      <c r="F7" s="202"/>
      <c r="G7" s="202"/>
      <c r="H7" s="203"/>
      <c r="I7" s="6">
        <v>1</v>
      </c>
      <c r="J7" s="11"/>
      <c r="K7" s="11"/>
    </row>
    <row r="8" spans="1:11">
      <c r="A8" s="204" t="s">
        <v>13</v>
      </c>
      <c r="B8" s="205"/>
      <c r="C8" s="205"/>
      <c r="D8" s="205"/>
      <c r="E8" s="205"/>
      <c r="F8" s="205"/>
      <c r="G8" s="205"/>
      <c r="H8" s="206"/>
      <c r="I8" s="4">
        <v>2</v>
      </c>
      <c r="J8" s="12">
        <f>J9+J16+J26+J35+J39</f>
        <v>57443529</v>
      </c>
      <c r="K8" s="124">
        <f>K9+K16+K26+K35+K39</f>
        <v>119245637</v>
      </c>
    </row>
    <row r="9" spans="1:11">
      <c r="A9" s="188" t="s">
        <v>210</v>
      </c>
      <c r="B9" s="189"/>
      <c r="C9" s="189"/>
      <c r="D9" s="189"/>
      <c r="E9" s="189"/>
      <c r="F9" s="189"/>
      <c r="G9" s="189"/>
      <c r="H9" s="190"/>
      <c r="I9" s="4">
        <v>3</v>
      </c>
      <c r="J9" s="12">
        <f>SUM(J10:J15)</f>
        <v>0</v>
      </c>
      <c r="K9" s="124">
        <f>SUM(K10:K15)</f>
        <v>0</v>
      </c>
    </row>
    <row r="10" spans="1:11">
      <c r="A10" s="188" t="s">
        <v>115</v>
      </c>
      <c r="B10" s="189"/>
      <c r="C10" s="189"/>
      <c r="D10" s="189"/>
      <c r="E10" s="189"/>
      <c r="F10" s="189"/>
      <c r="G10" s="189"/>
      <c r="H10" s="190"/>
      <c r="I10" s="4">
        <v>4</v>
      </c>
      <c r="J10" s="13"/>
      <c r="K10" s="13"/>
    </row>
    <row r="11" spans="1:11">
      <c r="A11" s="188" t="s">
        <v>14</v>
      </c>
      <c r="B11" s="189"/>
      <c r="C11" s="189"/>
      <c r="D11" s="189"/>
      <c r="E11" s="189"/>
      <c r="F11" s="189"/>
      <c r="G11" s="189"/>
      <c r="H11" s="190"/>
      <c r="I11" s="4">
        <v>5</v>
      </c>
      <c r="J11" s="13"/>
      <c r="K11" s="13"/>
    </row>
    <row r="12" spans="1:11">
      <c r="A12" s="188" t="s">
        <v>116</v>
      </c>
      <c r="B12" s="189"/>
      <c r="C12" s="189"/>
      <c r="D12" s="189"/>
      <c r="E12" s="189"/>
      <c r="F12" s="189"/>
      <c r="G12" s="189"/>
      <c r="H12" s="190"/>
      <c r="I12" s="4">
        <v>6</v>
      </c>
      <c r="J12" s="13"/>
      <c r="K12" s="13"/>
    </row>
    <row r="13" spans="1:11">
      <c r="A13" s="188" t="s">
        <v>213</v>
      </c>
      <c r="B13" s="189"/>
      <c r="C13" s="189"/>
      <c r="D13" s="189"/>
      <c r="E13" s="189"/>
      <c r="F13" s="189"/>
      <c r="G13" s="189"/>
      <c r="H13" s="190"/>
      <c r="I13" s="4">
        <v>7</v>
      </c>
      <c r="J13" s="13"/>
      <c r="K13" s="13"/>
    </row>
    <row r="14" spans="1:11">
      <c r="A14" s="188" t="s">
        <v>214</v>
      </c>
      <c r="B14" s="189"/>
      <c r="C14" s="189"/>
      <c r="D14" s="189"/>
      <c r="E14" s="189"/>
      <c r="F14" s="189"/>
      <c r="G14" s="189"/>
      <c r="H14" s="190"/>
      <c r="I14" s="4">
        <v>8</v>
      </c>
      <c r="J14" s="13"/>
      <c r="K14" s="13"/>
    </row>
    <row r="15" spans="1:11">
      <c r="A15" s="188" t="s">
        <v>215</v>
      </c>
      <c r="B15" s="189"/>
      <c r="C15" s="189"/>
      <c r="D15" s="189"/>
      <c r="E15" s="189"/>
      <c r="F15" s="189"/>
      <c r="G15" s="189"/>
      <c r="H15" s="190"/>
      <c r="I15" s="4">
        <v>9</v>
      </c>
      <c r="J15" s="13"/>
      <c r="K15" s="13"/>
    </row>
    <row r="16" spans="1:11">
      <c r="A16" s="188" t="s">
        <v>211</v>
      </c>
      <c r="B16" s="189"/>
      <c r="C16" s="189"/>
      <c r="D16" s="189"/>
      <c r="E16" s="189"/>
      <c r="F16" s="189"/>
      <c r="G16" s="189"/>
      <c r="H16" s="190"/>
      <c r="I16" s="4">
        <v>10</v>
      </c>
      <c r="J16" s="12">
        <f>SUM(J17:J25)</f>
        <v>36722923</v>
      </c>
      <c r="K16" s="124">
        <f>SUM(K17:K25)</f>
        <v>89453368</v>
      </c>
    </row>
    <row r="17" spans="1:11">
      <c r="A17" s="188" t="s">
        <v>216</v>
      </c>
      <c r="B17" s="189"/>
      <c r="C17" s="189"/>
      <c r="D17" s="189"/>
      <c r="E17" s="189"/>
      <c r="F17" s="189"/>
      <c r="G17" s="189"/>
      <c r="H17" s="190"/>
      <c r="I17" s="4">
        <v>11</v>
      </c>
      <c r="J17" s="13">
        <v>7222038</v>
      </c>
      <c r="K17" s="13">
        <v>7222038</v>
      </c>
    </row>
    <row r="18" spans="1:11">
      <c r="A18" s="188" t="s">
        <v>251</v>
      </c>
      <c r="B18" s="189"/>
      <c r="C18" s="189"/>
      <c r="D18" s="189"/>
      <c r="E18" s="189"/>
      <c r="F18" s="189"/>
      <c r="G18" s="189"/>
      <c r="H18" s="190"/>
      <c r="I18" s="4">
        <v>12</v>
      </c>
      <c r="J18" s="13">
        <v>27198979</v>
      </c>
      <c r="K18" s="13">
        <v>29659948</v>
      </c>
    </row>
    <row r="19" spans="1:11">
      <c r="A19" s="188" t="s">
        <v>217</v>
      </c>
      <c r="B19" s="189"/>
      <c r="C19" s="189"/>
      <c r="D19" s="189"/>
      <c r="E19" s="189"/>
      <c r="F19" s="189"/>
      <c r="G19" s="189"/>
      <c r="H19" s="190"/>
      <c r="I19" s="4">
        <v>13</v>
      </c>
      <c r="J19" s="13"/>
      <c r="K19" s="13"/>
    </row>
    <row r="20" spans="1:11">
      <c r="A20" s="188" t="s">
        <v>27</v>
      </c>
      <c r="B20" s="189"/>
      <c r="C20" s="189"/>
      <c r="D20" s="189"/>
      <c r="E20" s="189"/>
      <c r="F20" s="189"/>
      <c r="G20" s="189"/>
      <c r="H20" s="190"/>
      <c r="I20" s="4">
        <v>14</v>
      </c>
      <c r="J20" s="13">
        <v>2238992</v>
      </c>
      <c r="K20" s="13">
        <v>1833847</v>
      </c>
    </row>
    <row r="21" spans="1:11">
      <c r="A21" s="188" t="s">
        <v>28</v>
      </c>
      <c r="B21" s="189"/>
      <c r="C21" s="189"/>
      <c r="D21" s="189"/>
      <c r="E21" s="189"/>
      <c r="F21" s="189"/>
      <c r="G21" s="189"/>
      <c r="H21" s="190"/>
      <c r="I21" s="4">
        <v>15</v>
      </c>
      <c r="J21" s="13"/>
      <c r="K21" s="13"/>
    </row>
    <row r="22" spans="1:11">
      <c r="A22" s="188" t="s">
        <v>72</v>
      </c>
      <c r="B22" s="189"/>
      <c r="C22" s="189"/>
      <c r="D22" s="189"/>
      <c r="E22" s="189"/>
      <c r="F22" s="189"/>
      <c r="G22" s="189"/>
      <c r="H22" s="190"/>
      <c r="I22" s="4">
        <v>16</v>
      </c>
      <c r="J22" s="13"/>
      <c r="K22" s="13"/>
    </row>
    <row r="23" spans="1:11">
      <c r="A23" s="188" t="s">
        <v>73</v>
      </c>
      <c r="B23" s="189"/>
      <c r="C23" s="189"/>
      <c r="D23" s="189"/>
      <c r="E23" s="189"/>
      <c r="F23" s="189"/>
      <c r="G23" s="189"/>
      <c r="H23" s="190"/>
      <c r="I23" s="4">
        <v>17</v>
      </c>
      <c r="J23" s="13"/>
      <c r="K23" s="13">
        <v>50677089</v>
      </c>
    </row>
    <row r="24" spans="1:11">
      <c r="A24" s="188" t="s">
        <v>74</v>
      </c>
      <c r="B24" s="189"/>
      <c r="C24" s="189"/>
      <c r="D24" s="189"/>
      <c r="E24" s="189"/>
      <c r="F24" s="189"/>
      <c r="G24" s="189"/>
      <c r="H24" s="190"/>
      <c r="I24" s="4">
        <v>18</v>
      </c>
      <c r="J24" s="13">
        <v>62914</v>
      </c>
      <c r="K24" s="13"/>
    </row>
    <row r="25" spans="1:11">
      <c r="A25" s="188" t="s">
        <v>75</v>
      </c>
      <c r="B25" s="189"/>
      <c r="C25" s="189"/>
      <c r="D25" s="189"/>
      <c r="E25" s="189"/>
      <c r="F25" s="189"/>
      <c r="G25" s="189"/>
      <c r="H25" s="190"/>
      <c r="I25" s="4">
        <v>19</v>
      </c>
      <c r="J25" s="13"/>
      <c r="K25" s="13">
        <v>60446</v>
      </c>
    </row>
    <row r="26" spans="1:11">
      <c r="A26" s="188" t="s">
        <v>195</v>
      </c>
      <c r="B26" s="189"/>
      <c r="C26" s="189"/>
      <c r="D26" s="189"/>
      <c r="E26" s="189"/>
      <c r="F26" s="189"/>
      <c r="G26" s="189"/>
      <c r="H26" s="190"/>
      <c r="I26" s="4">
        <v>20</v>
      </c>
      <c r="J26" s="12">
        <f>SUM(J27:J34)</f>
        <v>16174868</v>
      </c>
      <c r="K26" s="124">
        <f>SUM(K27:K34)</f>
        <v>25577165</v>
      </c>
    </row>
    <row r="27" spans="1:11">
      <c r="A27" s="188" t="s">
        <v>76</v>
      </c>
      <c r="B27" s="189"/>
      <c r="C27" s="189"/>
      <c r="D27" s="189"/>
      <c r="E27" s="189"/>
      <c r="F27" s="189"/>
      <c r="G27" s="189"/>
      <c r="H27" s="190"/>
      <c r="I27" s="4">
        <v>21</v>
      </c>
      <c r="J27" s="13">
        <v>14528040</v>
      </c>
      <c r="K27" s="13">
        <v>20511570</v>
      </c>
    </row>
    <row r="28" spans="1:11">
      <c r="A28" s="188" t="s">
        <v>77</v>
      </c>
      <c r="B28" s="189"/>
      <c r="C28" s="189"/>
      <c r="D28" s="189"/>
      <c r="E28" s="189"/>
      <c r="F28" s="189"/>
      <c r="G28" s="189"/>
      <c r="H28" s="190"/>
      <c r="I28" s="4">
        <v>22</v>
      </c>
      <c r="J28" s="13"/>
      <c r="K28" s="13">
        <v>4236124</v>
      </c>
    </row>
    <row r="29" spans="1:11">
      <c r="A29" s="188" t="s">
        <v>78</v>
      </c>
      <c r="B29" s="189"/>
      <c r="C29" s="189"/>
      <c r="D29" s="189"/>
      <c r="E29" s="189"/>
      <c r="F29" s="189"/>
      <c r="G29" s="189"/>
      <c r="H29" s="190"/>
      <c r="I29" s="4">
        <v>23</v>
      </c>
      <c r="J29" s="13">
        <v>1202648</v>
      </c>
      <c r="K29" s="13">
        <v>503704</v>
      </c>
    </row>
    <row r="30" spans="1:11">
      <c r="A30" s="188" t="s">
        <v>83</v>
      </c>
      <c r="B30" s="189"/>
      <c r="C30" s="189"/>
      <c r="D30" s="189"/>
      <c r="E30" s="189"/>
      <c r="F30" s="189"/>
      <c r="G30" s="189"/>
      <c r="H30" s="190"/>
      <c r="I30" s="4">
        <v>24</v>
      </c>
      <c r="J30" s="13"/>
      <c r="K30" s="13"/>
    </row>
    <row r="31" spans="1:11">
      <c r="A31" s="188" t="s">
        <v>84</v>
      </c>
      <c r="B31" s="189"/>
      <c r="C31" s="189"/>
      <c r="D31" s="189"/>
      <c r="E31" s="189"/>
      <c r="F31" s="189"/>
      <c r="G31" s="189"/>
      <c r="H31" s="190"/>
      <c r="I31" s="4">
        <v>25</v>
      </c>
      <c r="J31" s="13"/>
      <c r="K31" s="13"/>
    </row>
    <row r="32" spans="1:11">
      <c r="A32" s="188" t="s">
        <v>85</v>
      </c>
      <c r="B32" s="189"/>
      <c r="C32" s="189"/>
      <c r="D32" s="189"/>
      <c r="E32" s="189"/>
      <c r="F32" s="189"/>
      <c r="G32" s="189"/>
      <c r="H32" s="190"/>
      <c r="I32" s="4">
        <v>26</v>
      </c>
      <c r="J32" s="13">
        <v>401646</v>
      </c>
      <c r="K32" s="13">
        <v>285000</v>
      </c>
    </row>
    <row r="33" spans="1:11">
      <c r="A33" s="188" t="s">
        <v>79</v>
      </c>
      <c r="B33" s="189"/>
      <c r="C33" s="189"/>
      <c r="D33" s="189"/>
      <c r="E33" s="189"/>
      <c r="F33" s="189"/>
      <c r="G33" s="189"/>
      <c r="H33" s="190"/>
      <c r="I33" s="4">
        <v>27</v>
      </c>
      <c r="J33" s="13">
        <v>42534</v>
      </c>
      <c r="K33" s="13">
        <v>40767</v>
      </c>
    </row>
    <row r="34" spans="1:11">
      <c r="A34" s="188" t="s">
        <v>187</v>
      </c>
      <c r="B34" s="189"/>
      <c r="C34" s="189"/>
      <c r="D34" s="189"/>
      <c r="E34" s="189"/>
      <c r="F34" s="189"/>
      <c r="G34" s="189"/>
      <c r="H34" s="190"/>
      <c r="I34" s="4">
        <v>28</v>
      </c>
      <c r="J34" s="13"/>
      <c r="K34" s="13"/>
    </row>
    <row r="35" spans="1:11">
      <c r="A35" s="188" t="s">
        <v>188</v>
      </c>
      <c r="B35" s="189"/>
      <c r="C35" s="189"/>
      <c r="D35" s="189"/>
      <c r="E35" s="189"/>
      <c r="F35" s="189"/>
      <c r="G35" s="189"/>
      <c r="H35" s="190"/>
      <c r="I35" s="4">
        <v>29</v>
      </c>
      <c r="J35" s="12">
        <f>SUM(J36:J38)</f>
        <v>4545738</v>
      </c>
      <c r="K35" s="124">
        <f>SUM(K36:K38)</f>
        <v>4215104</v>
      </c>
    </row>
    <row r="36" spans="1:11">
      <c r="A36" s="188" t="s">
        <v>80</v>
      </c>
      <c r="B36" s="189"/>
      <c r="C36" s="189"/>
      <c r="D36" s="189"/>
      <c r="E36" s="189"/>
      <c r="F36" s="189"/>
      <c r="G36" s="189"/>
      <c r="H36" s="190"/>
      <c r="I36" s="4">
        <v>30</v>
      </c>
      <c r="J36" s="13"/>
      <c r="K36" s="13"/>
    </row>
    <row r="37" spans="1:11">
      <c r="A37" s="188" t="s">
        <v>81</v>
      </c>
      <c r="B37" s="189"/>
      <c r="C37" s="189"/>
      <c r="D37" s="189"/>
      <c r="E37" s="189"/>
      <c r="F37" s="189"/>
      <c r="G37" s="189"/>
      <c r="H37" s="190"/>
      <c r="I37" s="4">
        <v>31</v>
      </c>
      <c r="J37" s="13">
        <v>4545738</v>
      </c>
      <c r="K37" s="13">
        <v>4075152</v>
      </c>
    </row>
    <row r="38" spans="1:11">
      <c r="A38" s="188" t="s">
        <v>82</v>
      </c>
      <c r="B38" s="189"/>
      <c r="C38" s="189"/>
      <c r="D38" s="189"/>
      <c r="E38" s="189"/>
      <c r="F38" s="189"/>
      <c r="G38" s="189"/>
      <c r="H38" s="190"/>
      <c r="I38" s="4">
        <v>32</v>
      </c>
      <c r="J38" s="13"/>
      <c r="K38" s="13">
        <v>139952</v>
      </c>
    </row>
    <row r="39" spans="1:11">
      <c r="A39" s="188" t="s">
        <v>189</v>
      </c>
      <c r="B39" s="189"/>
      <c r="C39" s="189"/>
      <c r="D39" s="189"/>
      <c r="E39" s="189"/>
      <c r="F39" s="189"/>
      <c r="G39" s="189"/>
      <c r="H39" s="190"/>
      <c r="I39" s="4">
        <v>33</v>
      </c>
      <c r="J39" s="13"/>
      <c r="K39" s="13"/>
    </row>
    <row r="40" spans="1:11">
      <c r="A40" s="204" t="s">
        <v>244</v>
      </c>
      <c r="B40" s="205"/>
      <c r="C40" s="205"/>
      <c r="D40" s="205"/>
      <c r="E40" s="205"/>
      <c r="F40" s="205"/>
      <c r="G40" s="205"/>
      <c r="H40" s="206"/>
      <c r="I40" s="4">
        <v>34</v>
      </c>
      <c r="J40" s="12">
        <f>J41+J49+J56+J64</f>
        <v>135163572</v>
      </c>
      <c r="K40" s="124">
        <f>K41+K49+K56+K64</f>
        <v>184834934</v>
      </c>
    </row>
    <row r="41" spans="1:11">
      <c r="A41" s="188" t="s">
        <v>101</v>
      </c>
      <c r="B41" s="189"/>
      <c r="C41" s="189"/>
      <c r="D41" s="189"/>
      <c r="E41" s="189"/>
      <c r="F41" s="189"/>
      <c r="G41" s="189"/>
      <c r="H41" s="190"/>
      <c r="I41" s="4">
        <v>35</v>
      </c>
      <c r="J41" s="12">
        <f>SUM(J42:J48)</f>
        <v>1322905</v>
      </c>
      <c r="K41" s="124">
        <f>SUM(K42:K48)</f>
        <v>1322906</v>
      </c>
    </row>
    <row r="42" spans="1:11">
      <c r="A42" s="188" t="s">
        <v>121</v>
      </c>
      <c r="B42" s="189"/>
      <c r="C42" s="189"/>
      <c r="D42" s="189"/>
      <c r="E42" s="189"/>
      <c r="F42" s="189"/>
      <c r="G42" s="189"/>
      <c r="H42" s="190"/>
      <c r="I42" s="4">
        <v>36</v>
      </c>
      <c r="J42" s="13">
        <v>1885</v>
      </c>
      <c r="K42" s="13">
        <v>1886</v>
      </c>
    </row>
    <row r="43" spans="1:11">
      <c r="A43" s="188" t="s">
        <v>122</v>
      </c>
      <c r="B43" s="189"/>
      <c r="C43" s="189"/>
      <c r="D43" s="189"/>
      <c r="E43" s="189"/>
      <c r="F43" s="189"/>
      <c r="G43" s="189"/>
      <c r="H43" s="190"/>
      <c r="I43" s="4">
        <v>37</v>
      </c>
      <c r="J43" s="13"/>
      <c r="K43" s="13"/>
    </row>
    <row r="44" spans="1:11">
      <c r="A44" s="188" t="s">
        <v>86</v>
      </c>
      <c r="B44" s="189"/>
      <c r="C44" s="189"/>
      <c r="D44" s="189"/>
      <c r="E44" s="189"/>
      <c r="F44" s="189"/>
      <c r="G44" s="189"/>
      <c r="H44" s="190"/>
      <c r="I44" s="4">
        <v>38</v>
      </c>
      <c r="J44" s="13"/>
      <c r="K44" s="13"/>
    </row>
    <row r="45" spans="1:11">
      <c r="A45" s="188" t="s">
        <v>87</v>
      </c>
      <c r="B45" s="189"/>
      <c r="C45" s="189"/>
      <c r="D45" s="189"/>
      <c r="E45" s="189"/>
      <c r="F45" s="189"/>
      <c r="G45" s="189"/>
      <c r="H45" s="190"/>
      <c r="I45" s="4">
        <v>39</v>
      </c>
      <c r="J45" s="13">
        <v>1321020</v>
      </c>
      <c r="K45" s="13">
        <v>1321020</v>
      </c>
    </row>
    <row r="46" spans="1:11">
      <c r="A46" s="188" t="s">
        <v>88</v>
      </c>
      <c r="B46" s="189"/>
      <c r="C46" s="189"/>
      <c r="D46" s="189"/>
      <c r="E46" s="189"/>
      <c r="F46" s="189"/>
      <c r="G46" s="189"/>
      <c r="H46" s="190"/>
      <c r="I46" s="4">
        <v>40</v>
      </c>
      <c r="J46" s="13"/>
      <c r="K46" s="13"/>
    </row>
    <row r="47" spans="1:11">
      <c r="A47" s="188" t="s">
        <v>89</v>
      </c>
      <c r="B47" s="189"/>
      <c r="C47" s="189"/>
      <c r="D47" s="189"/>
      <c r="E47" s="189"/>
      <c r="F47" s="189"/>
      <c r="G47" s="189"/>
      <c r="H47" s="190"/>
      <c r="I47" s="4">
        <v>41</v>
      </c>
      <c r="J47" s="13"/>
      <c r="K47" s="13"/>
    </row>
    <row r="48" spans="1:11">
      <c r="A48" s="188" t="s">
        <v>90</v>
      </c>
      <c r="B48" s="189"/>
      <c r="C48" s="189"/>
      <c r="D48" s="189"/>
      <c r="E48" s="189"/>
      <c r="F48" s="189"/>
      <c r="G48" s="189"/>
      <c r="H48" s="190"/>
      <c r="I48" s="4">
        <v>42</v>
      </c>
      <c r="J48" s="13"/>
      <c r="K48" s="13"/>
    </row>
    <row r="49" spans="1:11">
      <c r="A49" s="188" t="s">
        <v>102</v>
      </c>
      <c r="B49" s="189"/>
      <c r="C49" s="189"/>
      <c r="D49" s="189"/>
      <c r="E49" s="189"/>
      <c r="F49" s="189"/>
      <c r="G49" s="189"/>
      <c r="H49" s="190"/>
      <c r="I49" s="4">
        <v>43</v>
      </c>
      <c r="J49" s="12">
        <f>SUM(J50:J55)</f>
        <v>132794465</v>
      </c>
      <c r="K49" s="124">
        <f>SUM(K50:K55)</f>
        <v>103251449</v>
      </c>
    </row>
    <row r="50" spans="1:11">
      <c r="A50" s="188" t="s">
        <v>205</v>
      </c>
      <c r="B50" s="189"/>
      <c r="C50" s="189"/>
      <c r="D50" s="189"/>
      <c r="E50" s="189"/>
      <c r="F50" s="189"/>
      <c r="G50" s="189"/>
      <c r="H50" s="190"/>
      <c r="I50" s="4">
        <v>44</v>
      </c>
      <c r="J50" s="13"/>
      <c r="K50" s="13">
        <v>61682461</v>
      </c>
    </row>
    <row r="51" spans="1:11">
      <c r="A51" s="188" t="s">
        <v>206</v>
      </c>
      <c r="B51" s="189"/>
      <c r="C51" s="189"/>
      <c r="D51" s="189"/>
      <c r="E51" s="189"/>
      <c r="F51" s="189"/>
      <c r="G51" s="189"/>
      <c r="H51" s="190"/>
      <c r="I51" s="4">
        <v>45</v>
      </c>
      <c r="J51" s="13">
        <v>126383243</v>
      </c>
      <c r="K51" s="13">
        <v>22731390</v>
      </c>
    </row>
    <row r="52" spans="1:11">
      <c r="A52" s="188" t="s">
        <v>207</v>
      </c>
      <c r="B52" s="189"/>
      <c r="C52" s="189"/>
      <c r="D52" s="189"/>
      <c r="E52" s="189"/>
      <c r="F52" s="189"/>
      <c r="G52" s="189"/>
      <c r="H52" s="190"/>
      <c r="I52" s="4">
        <v>46</v>
      </c>
      <c r="J52" s="13"/>
      <c r="K52" s="13"/>
    </row>
    <row r="53" spans="1:11">
      <c r="A53" s="188" t="s">
        <v>208</v>
      </c>
      <c r="B53" s="189"/>
      <c r="C53" s="189"/>
      <c r="D53" s="189"/>
      <c r="E53" s="189"/>
      <c r="F53" s="189"/>
      <c r="G53" s="189"/>
      <c r="H53" s="190"/>
      <c r="I53" s="4">
        <v>47</v>
      </c>
      <c r="J53" s="13">
        <v>133260</v>
      </c>
      <c r="K53" s="13">
        <v>115994</v>
      </c>
    </row>
    <row r="54" spans="1:11">
      <c r="A54" s="188" t="s">
        <v>10</v>
      </c>
      <c r="B54" s="189"/>
      <c r="C54" s="189"/>
      <c r="D54" s="189"/>
      <c r="E54" s="189"/>
      <c r="F54" s="189"/>
      <c r="G54" s="189"/>
      <c r="H54" s="190"/>
      <c r="I54" s="4">
        <v>48</v>
      </c>
      <c r="J54" s="13">
        <v>4456798</v>
      </c>
      <c r="K54" s="13">
        <v>1215051</v>
      </c>
    </row>
    <row r="55" spans="1:11">
      <c r="A55" s="188" t="s">
        <v>11</v>
      </c>
      <c r="B55" s="189"/>
      <c r="C55" s="189"/>
      <c r="D55" s="189"/>
      <c r="E55" s="189"/>
      <c r="F55" s="189"/>
      <c r="G55" s="189"/>
      <c r="H55" s="190"/>
      <c r="I55" s="4">
        <v>49</v>
      </c>
      <c r="J55" s="13">
        <v>1821164</v>
      </c>
      <c r="K55" s="13">
        <v>17506553</v>
      </c>
    </row>
    <row r="56" spans="1:11">
      <c r="A56" s="188" t="s">
        <v>103</v>
      </c>
      <c r="B56" s="189"/>
      <c r="C56" s="189"/>
      <c r="D56" s="189"/>
      <c r="E56" s="189"/>
      <c r="F56" s="189"/>
      <c r="G56" s="189"/>
      <c r="H56" s="190"/>
      <c r="I56" s="4">
        <v>50</v>
      </c>
      <c r="J56" s="12">
        <f>SUM(J57:J63)</f>
        <v>497753</v>
      </c>
      <c r="K56" s="124">
        <f>SUM(K57:K63)</f>
        <v>31480165</v>
      </c>
    </row>
    <row r="57" spans="1:11">
      <c r="A57" s="188" t="s">
        <v>76</v>
      </c>
      <c r="B57" s="189"/>
      <c r="C57" s="189"/>
      <c r="D57" s="189"/>
      <c r="E57" s="189"/>
      <c r="F57" s="189"/>
      <c r="G57" s="189"/>
      <c r="H57" s="190"/>
      <c r="I57" s="4">
        <v>51</v>
      </c>
      <c r="J57" s="13"/>
      <c r="K57" s="13"/>
    </row>
    <row r="58" spans="1:11">
      <c r="A58" s="188" t="s">
        <v>77</v>
      </c>
      <c r="B58" s="189"/>
      <c r="C58" s="189"/>
      <c r="D58" s="189"/>
      <c r="E58" s="189"/>
      <c r="F58" s="189"/>
      <c r="G58" s="189"/>
      <c r="H58" s="190"/>
      <c r="I58" s="4">
        <v>52</v>
      </c>
      <c r="J58" s="13"/>
      <c r="K58" s="13">
        <v>31480165</v>
      </c>
    </row>
    <row r="59" spans="1:11">
      <c r="A59" s="188" t="s">
        <v>246</v>
      </c>
      <c r="B59" s="189"/>
      <c r="C59" s="189"/>
      <c r="D59" s="189"/>
      <c r="E59" s="189"/>
      <c r="F59" s="189"/>
      <c r="G59" s="189"/>
      <c r="H59" s="190"/>
      <c r="I59" s="4">
        <v>53</v>
      </c>
      <c r="J59" s="13"/>
      <c r="K59" s="13"/>
    </row>
    <row r="60" spans="1:11">
      <c r="A60" s="188" t="s">
        <v>83</v>
      </c>
      <c r="B60" s="189"/>
      <c r="C60" s="189"/>
      <c r="D60" s="189"/>
      <c r="E60" s="189"/>
      <c r="F60" s="189"/>
      <c r="G60" s="189"/>
      <c r="H60" s="190"/>
      <c r="I60" s="4">
        <v>54</v>
      </c>
      <c r="J60" s="13"/>
      <c r="K60" s="13"/>
    </row>
    <row r="61" spans="1:11">
      <c r="A61" s="188" t="s">
        <v>84</v>
      </c>
      <c r="B61" s="189"/>
      <c r="C61" s="189"/>
      <c r="D61" s="189"/>
      <c r="E61" s="189"/>
      <c r="F61" s="189"/>
      <c r="G61" s="189"/>
      <c r="H61" s="190"/>
      <c r="I61" s="4">
        <v>55</v>
      </c>
      <c r="J61" s="13"/>
      <c r="K61" s="13"/>
    </row>
    <row r="62" spans="1:11">
      <c r="A62" s="188" t="s">
        <v>85</v>
      </c>
      <c r="B62" s="189"/>
      <c r="C62" s="189"/>
      <c r="D62" s="189"/>
      <c r="E62" s="189"/>
      <c r="F62" s="189"/>
      <c r="G62" s="189"/>
      <c r="H62" s="190"/>
      <c r="I62" s="4">
        <v>56</v>
      </c>
      <c r="J62" s="13">
        <v>497753</v>
      </c>
      <c r="K62" s="13"/>
    </row>
    <row r="63" spans="1:11">
      <c r="A63" s="188" t="s">
        <v>46</v>
      </c>
      <c r="B63" s="189"/>
      <c r="C63" s="189"/>
      <c r="D63" s="189"/>
      <c r="E63" s="189"/>
      <c r="F63" s="189"/>
      <c r="G63" s="189"/>
      <c r="H63" s="190"/>
      <c r="I63" s="4">
        <v>57</v>
      </c>
      <c r="J63" s="13"/>
      <c r="K63" s="13"/>
    </row>
    <row r="64" spans="1:11">
      <c r="A64" s="188" t="s">
        <v>212</v>
      </c>
      <c r="B64" s="189"/>
      <c r="C64" s="189"/>
      <c r="D64" s="189"/>
      <c r="E64" s="189"/>
      <c r="F64" s="189"/>
      <c r="G64" s="189"/>
      <c r="H64" s="190"/>
      <c r="I64" s="4">
        <v>58</v>
      </c>
      <c r="J64" s="13">
        <v>548449</v>
      </c>
      <c r="K64" s="13">
        <v>48780414</v>
      </c>
    </row>
    <row r="65" spans="1:11">
      <c r="A65" s="204" t="s">
        <v>58</v>
      </c>
      <c r="B65" s="205"/>
      <c r="C65" s="205"/>
      <c r="D65" s="205"/>
      <c r="E65" s="205"/>
      <c r="F65" s="205"/>
      <c r="G65" s="205"/>
      <c r="H65" s="206"/>
      <c r="I65" s="4">
        <v>59</v>
      </c>
      <c r="J65" s="13"/>
      <c r="K65" s="13">
        <v>7414843</v>
      </c>
    </row>
    <row r="66" spans="1:11">
      <c r="A66" s="204" t="s">
        <v>245</v>
      </c>
      <c r="B66" s="205"/>
      <c r="C66" s="205"/>
      <c r="D66" s="205"/>
      <c r="E66" s="205"/>
      <c r="F66" s="205"/>
      <c r="G66" s="205"/>
      <c r="H66" s="206"/>
      <c r="I66" s="4">
        <v>60</v>
      </c>
      <c r="J66" s="12">
        <f>J7+J8+J40+J65</f>
        <v>192607101</v>
      </c>
      <c r="K66" s="124">
        <f>K7+K8+K40+K65</f>
        <v>311495414</v>
      </c>
    </row>
    <row r="67" spans="1:11">
      <c r="A67" s="207" t="s">
        <v>91</v>
      </c>
      <c r="B67" s="208"/>
      <c r="C67" s="208"/>
      <c r="D67" s="208"/>
      <c r="E67" s="208"/>
      <c r="F67" s="208"/>
      <c r="G67" s="208"/>
      <c r="H67" s="209"/>
      <c r="I67" s="5">
        <v>61</v>
      </c>
      <c r="J67" s="14"/>
      <c r="K67" s="14"/>
    </row>
    <row r="68" spans="1:11">
      <c r="A68" s="210" t="s">
        <v>60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>
      <c r="A69" s="201" t="s">
        <v>196</v>
      </c>
      <c r="B69" s="202"/>
      <c r="C69" s="202"/>
      <c r="D69" s="202"/>
      <c r="E69" s="202"/>
      <c r="F69" s="202"/>
      <c r="G69" s="202"/>
      <c r="H69" s="203"/>
      <c r="I69" s="6">
        <v>62</v>
      </c>
      <c r="J69" s="120">
        <f>J70+J71+J72+J78+J79+J82+J85</f>
        <v>76998395</v>
      </c>
      <c r="K69" s="125">
        <f>K70+K71+K72+K78+K79+K82+K85</f>
        <v>167844767</v>
      </c>
    </row>
    <row r="70" spans="1:11">
      <c r="A70" s="188" t="s">
        <v>145</v>
      </c>
      <c r="B70" s="189"/>
      <c r="C70" s="189"/>
      <c r="D70" s="189"/>
      <c r="E70" s="189"/>
      <c r="F70" s="189"/>
      <c r="G70" s="189"/>
      <c r="H70" s="190"/>
      <c r="I70" s="4">
        <v>63</v>
      </c>
      <c r="J70" s="121">
        <v>258965440</v>
      </c>
      <c r="K70" s="13">
        <v>151933680</v>
      </c>
    </row>
    <row r="71" spans="1:11">
      <c r="A71" s="188" t="s">
        <v>146</v>
      </c>
      <c r="B71" s="189"/>
      <c r="C71" s="189"/>
      <c r="D71" s="189"/>
      <c r="E71" s="189"/>
      <c r="F71" s="189"/>
      <c r="G71" s="189"/>
      <c r="H71" s="190"/>
      <c r="I71" s="4">
        <v>64</v>
      </c>
      <c r="J71" s="121">
        <v>6923435</v>
      </c>
      <c r="K71" s="13">
        <v>12257035</v>
      </c>
    </row>
    <row r="72" spans="1:11">
      <c r="A72" s="188" t="s">
        <v>147</v>
      </c>
      <c r="B72" s="189"/>
      <c r="C72" s="189"/>
      <c r="D72" s="189"/>
      <c r="E72" s="189"/>
      <c r="F72" s="189"/>
      <c r="G72" s="189"/>
      <c r="H72" s="190"/>
      <c r="I72" s="4">
        <v>65</v>
      </c>
      <c r="J72" s="122">
        <f>J73+J74-J75+J76+J77</f>
        <v>0</v>
      </c>
      <c r="K72" s="124">
        <f>K73+K74-K75+K76+K77</f>
        <v>0</v>
      </c>
    </row>
    <row r="73" spans="1:11">
      <c r="A73" s="188" t="s">
        <v>148</v>
      </c>
      <c r="B73" s="189"/>
      <c r="C73" s="189"/>
      <c r="D73" s="189"/>
      <c r="E73" s="189"/>
      <c r="F73" s="189"/>
      <c r="G73" s="189"/>
      <c r="H73" s="190"/>
      <c r="I73" s="4">
        <v>66</v>
      </c>
      <c r="J73" s="121"/>
      <c r="K73" s="13"/>
    </row>
    <row r="74" spans="1:11">
      <c r="A74" s="188" t="s">
        <v>149</v>
      </c>
      <c r="B74" s="189"/>
      <c r="C74" s="189"/>
      <c r="D74" s="189"/>
      <c r="E74" s="189"/>
      <c r="F74" s="189"/>
      <c r="G74" s="189"/>
      <c r="H74" s="190"/>
      <c r="I74" s="4">
        <v>67</v>
      </c>
      <c r="J74" s="121">
        <v>3759840</v>
      </c>
      <c r="K74" s="13">
        <v>939960</v>
      </c>
    </row>
    <row r="75" spans="1:11">
      <c r="A75" s="188" t="s">
        <v>137</v>
      </c>
      <c r="B75" s="189"/>
      <c r="C75" s="189"/>
      <c r="D75" s="189"/>
      <c r="E75" s="189"/>
      <c r="F75" s="189"/>
      <c r="G75" s="189"/>
      <c r="H75" s="190"/>
      <c r="I75" s="4">
        <v>68</v>
      </c>
      <c r="J75" s="121">
        <v>3759840</v>
      </c>
      <c r="K75" s="13">
        <v>939960</v>
      </c>
    </row>
    <row r="76" spans="1:11">
      <c r="A76" s="188" t="s">
        <v>138</v>
      </c>
      <c r="B76" s="189"/>
      <c r="C76" s="189"/>
      <c r="D76" s="189"/>
      <c r="E76" s="189"/>
      <c r="F76" s="189"/>
      <c r="G76" s="189"/>
      <c r="H76" s="190"/>
      <c r="I76" s="4">
        <v>69</v>
      </c>
      <c r="J76" s="121"/>
      <c r="K76" s="13"/>
    </row>
    <row r="77" spans="1:11">
      <c r="A77" s="188" t="s">
        <v>139</v>
      </c>
      <c r="B77" s="189"/>
      <c r="C77" s="189"/>
      <c r="D77" s="189"/>
      <c r="E77" s="189"/>
      <c r="F77" s="189"/>
      <c r="G77" s="189"/>
      <c r="H77" s="190"/>
      <c r="I77" s="4">
        <v>70</v>
      </c>
      <c r="J77" s="121"/>
      <c r="K77" s="13"/>
    </row>
    <row r="78" spans="1:11">
      <c r="A78" s="188" t="s">
        <v>140</v>
      </c>
      <c r="B78" s="189"/>
      <c r="C78" s="189"/>
      <c r="D78" s="189"/>
      <c r="E78" s="189"/>
      <c r="F78" s="189"/>
      <c r="G78" s="189"/>
      <c r="H78" s="190"/>
      <c r="I78" s="4">
        <v>71</v>
      </c>
      <c r="J78" s="121"/>
      <c r="K78" s="13"/>
    </row>
    <row r="79" spans="1:11">
      <c r="A79" s="188" t="s">
        <v>242</v>
      </c>
      <c r="B79" s="189"/>
      <c r="C79" s="189"/>
      <c r="D79" s="189"/>
      <c r="E79" s="189"/>
      <c r="F79" s="189"/>
      <c r="G79" s="189"/>
      <c r="H79" s="190"/>
      <c r="I79" s="4">
        <v>72</v>
      </c>
      <c r="J79" s="122">
        <f>J80-J81</f>
        <v>0</v>
      </c>
      <c r="K79" s="124">
        <f>K80-K81</f>
        <v>0</v>
      </c>
    </row>
    <row r="80" spans="1:11">
      <c r="A80" s="213" t="s">
        <v>172</v>
      </c>
      <c r="B80" s="214"/>
      <c r="C80" s="214"/>
      <c r="D80" s="214"/>
      <c r="E80" s="214"/>
      <c r="F80" s="214"/>
      <c r="G80" s="214"/>
      <c r="H80" s="215"/>
      <c r="I80" s="4">
        <v>73</v>
      </c>
      <c r="J80" s="121"/>
      <c r="K80" s="13"/>
    </row>
    <row r="81" spans="1:11">
      <c r="A81" s="213" t="s">
        <v>173</v>
      </c>
      <c r="B81" s="214"/>
      <c r="C81" s="214"/>
      <c r="D81" s="214"/>
      <c r="E81" s="214"/>
      <c r="F81" s="214"/>
      <c r="G81" s="214"/>
      <c r="H81" s="215"/>
      <c r="I81" s="4">
        <v>74</v>
      </c>
      <c r="J81" s="121"/>
      <c r="K81" s="13"/>
    </row>
    <row r="82" spans="1:11">
      <c r="A82" s="188" t="s">
        <v>243</v>
      </c>
      <c r="B82" s="189"/>
      <c r="C82" s="189"/>
      <c r="D82" s="189"/>
      <c r="E82" s="189"/>
      <c r="F82" s="189"/>
      <c r="G82" s="189"/>
      <c r="H82" s="190"/>
      <c r="I82" s="4">
        <v>75</v>
      </c>
      <c r="J82" s="122">
        <f>J83-J84</f>
        <v>-188890480</v>
      </c>
      <c r="K82" s="119">
        <f>K83-K84</f>
        <v>3654052</v>
      </c>
    </row>
    <row r="83" spans="1:11">
      <c r="A83" s="213" t="s">
        <v>174</v>
      </c>
      <c r="B83" s="214"/>
      <c r="C83" s="214"/>
      <c r="D83" s="214"/>
      <c r="E83" s="214"/>
      <c r="F83" s="214"/>
      <c r="G83" s="214"/>
      <c r="H83" s="215"/>
      <c r="I83" s="4">
        <v>76</v>
      </c>
      <c r="J83" s="121"/>
      <c r="K83" s="13">
        <v>3654052</v>
      </c>
    </row>
    <row r="84" spans="1:11">
      <c r="A84" s="213" t="s">
        <v>175</v>
      </c>
      <c r="B84" s="214"/>
      <c r="C84" s="214"/>
      <c r="D84" s="214"/>
      <c r="E84" s="214"/>
      <c r="F84" s="214"/>
      <c r="G84" s="214"/>
      <c r="H84" s="215"/>
      <c r="I84" s="4">
        <v>77</v>
      </c>
      <c r="J84" s="121">
        <v>188890480</v>
      </c>
      <c r="K84" s="13"/>
    </row>
    <row r="85" spans="1:11">
      <c r="A85" s="188" t="s">
        <v>176</v>
      </c>
      <c r="B85" s="189"/>
      <c r="C85" s="189"/>
      <c r="D85" s="189"/>
      <c r="E85" s="189"/>
      <c r="F85" s="189"/>
      <c r="G85" s="189"/>
      <c r="H85" s="190"/>
      <c r="I85" s="4">
        <v>78</v>
      </c>
      <c r="J85" s="121"/>
      <c r="K85" s="13"/>
    </row>
    <row r="86" spans="1:11">
      <c r="A86" s="204" t="s">
        <v>19</v>
      </c>
      <c r="B86" s="205"/>
      <c r="C86" s="205"/>
      <c r="D86" s="205"/>
      <c r="E86" s="205"/>
      <c r="F86" s="205"/>
      <c r="G86" s="205"/>
      <c r="H86" s="206"/>
      <c r="I86" s="4">
        <v>79</v>
      </c>
      <c r="J86" s="122">
        <f>SUM(J87:J89)</f>
        <v>41190</v>
      </c>
      <c r="K86" s="124">
        <f>SUM(K87:K89)</f>
        <v>18606</v>
      </c>
    </row>
    <row r="87" spans="1:11">
      <c r="A87" s="188" t="s">
        <v>133</v>
      </c>
      <c r="B87" s="189"/>
      <c r="C87" s="189"/>
      <c r="D87" s="189"/>
      <c r="E87" s="189"/>
      <c r="F87" s="189"/>
      <c r="G87" s="189"/>
      <c r="H87" s="190"/>
      <c r="I87" s="4">
        <v>80</v>
      </c>
      <c r="J87" s="121">
        <v>41190</v>
      </c>
      <c r="K87" s="13">
        <v>18606</v>
      </c>
    </row>
    <row r="88" spans="1:11">
      <c r="A88" s="188" t="s">
        <v>134</v>
      </c>
      <c r="B88" s="189"/>
      <c r="C88" s="189"/>
      <c r="D88" s="189"/>
      <c r="E88" s="189"/>
      <c r="F88" s="189"/>
      <c r="G88" s="189"/>
      <c r="H88" s="190"/>
      <c r="I88" s="4">
        <v>81</v>
      </c>
      <c r="J88" s="121"/>
      <c r="K88" s="13"/>
    </row>
    <row r="89" spans="1:11">
      <c r="A89" s="188" t="s">
        <v>135</v>
      </c>
      <c r="B89" s="189"/>
      <c r="C89" s="189"/>
      <c r="D89" s="189"/>
      <c r="E89" s="189"/>
      <c r="F89" s="189"/>
      <c r="G89" s="189"/>
      <c r="H89" s="190"/>
      <c r="I89" s="4">
        <v>82</v>
      </c>
      <c r="J89" s="121"/>
      <c r="K89" s="119"/>
    </row>
    <row r="90" spans="1:11">
      <c r="A90" s="204" t="s">
        <v>20</v>
      </c>
      <c r="B90" s="205"/>
      <c r="C90" s="205"/>
      <c r="D90" s="205"/>
      <c r="E90" s="205"/>
      <c r="F90" s="205"/>
      <c r="G90" s="205"/>
      <c r="H90" s="206"/>
      <c r="I90" s="4">
        <v>83</v>
      </c>
      <c r="J90" s="122">
        <f>SUM(J91:J99)</f>
        <v>6428880</v>
      </c>
      <c r="K90" s="124">
        <f>SUM(K91:K99)</f>
        <v>57846043</v>
      </c>
    </row>
    <row r="91" spans="1:11">
      <c r="A91" s="188" t="s">
        <v>136</v>
      </c>
      <c r="B91" s="189"/>
      <c r="C91" s="189"/>
      <c r="D91" s="189"/>
      <c r="E91" s="189"/>
      <c r="F91" s="189"/>
      <c r="G91" s="189"/>
      <c r="H91" s="190"/>
      <c r="I91" s="4">
        <v>84</v>
      </c>
      <c r="J91" s="121"/>
      <c r="K91" s="13"/>
    </row>
    <row r="92" spans="1:11">
      <c r="A92" s="188" t="s">
        <v>247</v>
      </c>
      <c r="B92" s="189"/>
      <c r="C92" s="189"/>
      <c r="D92" s="189"/>
      <c r="E92" s="189"/>
      <c r="F92" s="189"/>
      <c r="G92" s="189"/>
      <c r="H92" s="190"/>
      <c r="I92" s="4">
        <v>85</v>
      </c>
      <c r="J92" s="121">
        <v>193251</v>
      </c>
      <c r="K92" s="13"/>
    </row>
    <row r="93" spans="1:11">
      <c r="A93" s="188" t="s">
        <v>0</v>
      </c>
      <c r="B93" s="189"/>
      <c r="C93" s="189"/>
      <c r="D93" s="189"/>
      <c r="E93" s="189"/>
      <c r="F93" s="189"/>
      <c r="G93" s="189"/>
      <c r="H93" s="190"/>
      <c r="I93" s="4">
        <v>86</v>
      </c>
      <c r="J93" s="121"/>
      <c r="K93" s="13">
        <v>51867600</v>
      </c>
    </row>
    <row r="94" spans="1:11">
      <c r="A94" s="188" t="s">
        <v>248</v>
      </c>
      <c r="B94" s="189"/>
      <c r="C94" s="189"/>
      <c r="D94" s="189"/>
      <c r="E94" s="189"/>
      <c r="F94" s="189"/>
      <c r="G94" s="189"/>
      <c r="H94" s="190"/>
      <c r="I94" s="4">
        <v>87</v>
      </c>
      <c r="J94" s="121"/>
      <c r="K94" s="13"/>
    </row>
    <row r="95" spans="1:11">
      <c r="A95" s="188" t="s">
        <v>249</v>
      </c>
      <c r="B95" s="189"/>
      <c r="C95" s="189"/>
      <c r="D95" s="189"/>
      <c r="E95" s="189"/>
      <c r="F95" s="189"/>
      <c r="G95" s="189"/>
      <c r="H95" s="190"/>
      <c r="I95" s="4">
        <v>88</v>
      </c>
      <c r="J95" s="121"/>
      <c r="K95" s="13"/>
    </row>
    <row r="96" spans="1:11">
      <c r="A96" s="188" t="s">
        <v>250</v>
      </c>
      <c r="B96" s="189"/>
      <c r="C96" s="189"/>
      <c r="D96" s="189"/>
      <c r="E96" s="189"/>
      <c r="F96" s="189"/>
      <c r="G96" s="189"/>
      <c r="H96" s="190"/>
      <c r="I96" s="4">
        <v>89</v>
      </c>
      <c r="J96" s="121"/>
      <c r="K96" s="13"/>
    </row>
    <row r="97" spans="1:11">
      <c r="A97" s="188" t="s">
        <v>94</v>
      </c>
      <c r="B97" s="189"/>
      <c r="C97" s="189"/>
      <c r="D97" s="189"/>
      <c r="E97" s="189"/>
      <c r="F97" s="189"/>
      <c r="G97" s="189"/>
      <c r="H97" s="190"/>
      <c r="I97" s="4">
        <v>90</v>
      </c>
      <c r="J97" s="121"/>
      <c r="K97" s="13"/>
    </row>
    <row r="98" spans="1:11">
      <c r="A98" s="188" t="s">
        <v>92</v>
      </c>
      <c r="B98" s="189"/>
      <c r="C98" s="189"/>
      <c r="D98" s="189"/>
      <c r="E98" s="189"/>
      <c r="F98" s="189"/>
      <c r="G98" s="189"/>
      <c r="H98" s="190"/>
      <c r="I98" s="4">
        <v>91</v>
      </c>
      <c r="J98" s="121">
        <v>6235629</v>
      </c>
      <c r="K98" s="13">
        <v>5978443</v>
      </c>
    </row>
    <row r="99" spans="1:11">
      <c r="A99" s="188" t="s">
        <v>93</v>
      </c>
      <c r="B99" s="189"/>
      <c r="C99" s="189"/>
      <c r="D99" s="189"/>
      <c r="E99" s="189"/>
      <c r="F99" s="189"/>
      <c r="G99" s="189"/>
      <c r="H99" s="190"/>
      <c r="I99" s="4">
        <v>92</v>
      </c>
      <c r="J99" s="121"/>
      <c r="K99" s="13"/>
    </row>
    <row r="100" spans="1:11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4">
        <v>93</v>
      </c>
      <c r="J100" s="122">
        <f>SUM(J101:J112)</f>
        <v>97214447</v>
      </c>
      <c r="K100" s="124">
        <f>SUM(K101:K112)</f>
        <v>77683913</v>
      </c>
    </row>
    <row r="101" spans="1:11">
      <c r="A101" s="188" t="s">
        <v>136</v>
      </c>
      <c r="B101" s="189"/>
      <c r="C101" s="189"/>
      <c r="D101" s="189"/>
      <c r="E101" s="189"/>
      <c r="F101" s="189"/>
      <c r="G101" s="189"/>
      <c r="H101" s="190"/>
      <c r="I101" s="4">
        <v>94</v>
      </c>
      <c r="J101" s="121"/>
      <c r="K101" s="13">
        <v>2079224</v>
      </c>
    </row>
    <row r="102" spans="1:11">
      <c r="A102" s="188" t="s">
        <v>247</v>
      </c>
      <c r="B102" s="189"/>
      <c r="C102" s="189"/>
      <c r="D102" s="189"/>
      <c r="E102" s="189"/>
      <c r="F102" s="189"/>
      <c r="G102" s="189"/>
      <c r="H102" s="190"/>
      <c r="I102" s="4">
        <v>95</v>
      </c>
      <c r="J102" s="121"/>
      <c r="K102" s="13"/>
    </row>
    <row r="103" spans="1:11">
      <c r="A103" s="188" t="s">
        <v>0</v>
      </c>
      <c r="B103" s="189"/>
      <c r="C103" s="189"/>
      <c r="D103" s="189"/>
      <c r="E103" s="189"/>
      <c r="F103" s="189"/>
      <c r="G103" s="189"/>
      <c r="H103" s="190"/>
      <c r="I103" s="4">
        <v>96</v>
      </c>
      <c r="J103" s="121">
        <v>23156884</v>
      </c>
      <c r="K103" s="13">
        <v>1242269</v>
      </c>
    </row>
    <row r="104" spans="1:11">
      <c r="A104" s="188" t="s">
        <v>248</v>
      </c>
      <c r="B104" s="189"/>
      <c r="C104" s="189"/>
      <c r="D104" s="189"/>
      <c r="E104" s="189"/>
      <c r="F104" s="189"/>
      <c r="G104" s="189"/>
      <c r="H104" s="190"/>
      <c r="I104" s="4">
        <v>97</v>
      </c>
      <c r="J104" s="121">
        <v>6978607</v>
      </c>
      <c r="K104" s="13">
        <v>3781055</v>
      </c>
    </row>
    <row r="105" spans="1:11">
      <c r="A105" s="188" t="s">
        <v>249</v>
      </c>
      <c r="B105" s="189"/>
      <c r="C105" s="189"/>
      <c r="D105" s="189"/>
      <c r="E105" s="189"/>
      <c r="F105" s="189"/>
      <c r="G105" s="189"/>
      <c r="H105" s="190"/>
      <c r="I105" s="4">
        <v>98</v>
      </c>
      <c r="J105" s="121">
        <v>42236056</v>
      </c>
      <c r="K105" s="13">
        <v>69870731</v>
      </c>
    </row>
    <row r="106" spans="1:11">
      <c r="A106" s="188" t="s">
        <v>250</v>
      </c>
      <c r="B106" s="189"/>
      <c r="C106" s="189"/>
      <c r="D106" s="189"/>
      <c r="E106" s="189"/>
      <c r="F106" s="189"/>
      <c r="G106" s="189"/>
      <c r="H106" s="190"/>
      <c r="I106" s="4">
        <v>99</v>
      </c>
      <c r="J106" s="121">
        <v>20891401</v>
      </c>
      <c r="K106" s="13"/>
    </row>
    <row r="107" spans="1:11">
      <c r="A107" s="188" t="s">
        <v>94</v>
      </c>
      <c r="B107" s="189"/>
      <c r="C107" s="189"/>
      <c r="D107" s="189"/>
      <c r="E107" s="189"/>
      <c r="F107" s="189"/>
      <c r="G107" s="189"/>
      <c r="H107" s="190"/>
      <c r="I107" s="4">
        <v>100</v>
      </c>
      <c r="J107" s="121"/>
      <c r="K107" s="13"/>
    </row>
    <row r="108" spans="1:11">
      <c r="A108" s="188" t="s">
        <v>95</v>
      </c>
      <c r="B108" s="189"/>
      <c r="C108" s="189"/>
      <c r="D108" s="189"/>
      <c r="E108" s="189"/>
      <c r="F108" s="189"/>
      <c r="G108" s="189"/>
      <c r="H108" s="190"/>
      <c r="I108" s="4">
        <v>101</v>
      </c>
      <c r="J108" s="121">
        <v>629770</v>
      </c>
      <c r="K108" s="13">
        <v>321939</v>
      </c>
    </row>
    <row r="109" spans="1:11">
      <c r="A109" s="188" t="s">
        <v>96</v>
      </c>
      <c r="B109" s="189"/>
      <c r="C109" s="189"/>
      <c r="D109" s="189"/>
      <c r="E109" s="189"/>
      <c r="F109" s="189"/>
      <c r="G109" s="189"/>
      <c r="H109" s="190"/>
      <c r="I109" s="4">
        <v>102</v>
      </c>
      <c r="J109" s="121">
        <v>3305133</v>
      </c>
      <c r="K109" s="13">
        <v>364569</v>
      </c>
    </row>
    <row r="110" spans="1:11">
      <c r="A110" s="188" t="s">
        <v>99</v>
      </c>
      <c r="B110" s="189"/>
      <c r="C110" s="189"/>
      <c r="D110" s="189"/>
      <c r="E110" s="189"/>
      <c r="F110" s="189"/>
      <c r="G110" s="189"/>
      <c r="H110" s="190"/>
      <c r="I110" s="4">
        <v>103</v>
      </c>
      <c r="J110" s="121"/>
      <c r="K110" s="13"/>
    </row>
    <row r="111" spans="1:11">
      <c r="A111" s="188" t="s">
        <v>97</v>
      </c>
      <c r="B111" s="189"/>
      <c r="C111" s="189"/>
      <c r="D111" s="189"/>
      <c r="E111" s="189"/>
      <c r="F111" s="189"/>
      <c r="G111" s="189"/>
      <c r="H111" s="190"/>
      <c r="I111" s="4">
        <v>104</v>
      </c>
      <c r="J111" s="121"/>
      <c r="K111" s="13"/>
    </row>
    <row r="112" spans="1:11">
      <c r="A112" s="188" t="s">
        <v>98</v>
      </c>
      <c r="B112" s="189"/>
      <c r="C112" s="189"/>
      <c r="D112" s="189"/>
      <c r="E112" s="189"/>
      <c r="F112" s="189"/>
      <c r="G112" s="189"/>
      <c r="H112" s="190"/>
      <c r="I112" s="4">
        <v>105</v>
      </c>
      <c r="J112" s="121">
        <v>16596</v>
      </c>
      <c r="K112" s="13">
        <v>24126</v>
      </c>
    </row>
    <row r="113" spans="1:11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4">
        <v>106</v>
      </c>
      <c r="J113" s="121">
        <v>11924189</v>
      </c>
      <c r="K113" s="13">
        <v>8102085</v>
      </c>
    </row>
    <row r="114" spans="1:11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4">
        <v>107</v>
      </c>
      <c r="J114" s="123">
        <f>J69+J86+J90+J100+J113</f>
        <v>192607101</v>
      </c>
      <c r="K114" s="124">
        <f>K69+K86+K90+K100+K113</f>
        <v>311495414</v>
      </c>
    </row>
    <row r="115" spans="1:11">
      <c r="A115" s="221" t="s">
        <v>59</v>
      </c>
      <c r="B115" s="222"/>
      <c r="C115" s="222"/>
      <c r="D115" s="222"/>
      <c r="E115" s="222"/>
      <c r="F115" s="222"/>
      <c r="G115" s="222"/>
      <c r="H115" s="223"/>
      <c r="I115" s="5">
        <v>108</v>
      </c>
      <c r="J115" s="14"/>
      <c r="K115" s="14"/>
    </row>
    <row r="116" spans="1:11">
      <c r="A116" s="210" t="s">
        <v>285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>
      <c r="A117" s="201" t="s">
        <v>190</v>
      </c>
      <c r="B117" s="202"/>
      <c r="C117" s="202"/>
      <c r="D117" s="202"/>
      <c r="E117" s="202"/>
      <c r="F117" s="202"/>
      <c r="G117" s="202"/>
      <c r="H117" s="202"/>
      <c r="I117" s="227"/>
      <c r="J117" s="227"/>
      <c r="K117" s="228"/>
    </row>
    <row r="118" spans="1:11">
      <c r="A118" s="188" t="s">
        <v>8</v>
      </c>
      <c r="B118" s="189"/>
      <c r="C118" s="189"/>
      <c r="D118" s="189"/>
      <c r="E118" s="189"/>
      <c r="F118" s="189"/>
      <c r="G118" s="189"/>
      <c r="H118" s="190"/>
      <c r="I118" s="4">
        <v>109</v>
      </c>
      <c r="J118" s="13"/>
      <c r="K118" s="13"/>
    </row>
    <row r="119" spans="1:11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7">
        <v>110</v>
      </c>
      <c r="J119" s="14"/>
      <c r="K119" s="14"/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219" t="s">
        <v>100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:11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</sheetData>
  <mergeCells count="122"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topLeftCell="A16" zoomScale="110" workbookViewId="0">
      <selection activeCell="O60" sqref="O60"/>
    </sheetView>
  </sheetViews>
  <sheetFormatPr defaultRowHeight="12.75"/>
  <cols>
    <col min="8" max="8" width="3.85546875" customWidth="1"/>
    <col min="9" max="9" width="7.7109375" customWidth="1"/>
    <col min="10" max="10" width="10.140625" customWidth="1"/>
    <col min="11" max="11" width="11.7109375" customWidth="1"/>
  </cols>
  <sheetData>
    <row r="1" spans="1:11">
      <c r="A1" s="182" t="s">
        <v>158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>
      <c r="A2" s="186" t="s">
        <v>341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>
      <c r="A4" s="229" t="s">
        <v>333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32" t="s">
        <v>61</v>
      </c>
      <c r="B5" s="232"/>
      <c r="C5" s="232"/>
      <c r="D5" s="232"/>
      <c r="E5" s="232"/>
      <c r="F5" s="232"/>
      <c r="G5" s="232"/>
      <c r="H5" s="232"/>
      <c r="I5" s="77" t="s">
        <v>286</v>
      </c>
      <c r="J5" s="79" t="s">
        <v>154</v>
      </c>
      <c r="K5" s="79" t="s">
        <v>155</v>
      </c>
    </row>
    <row r="6" spans="1:11">
      <c r="A6" s="197">
        <v>1</v>
      </c>
      <c r="B6" s="197"/>
      <c r="C6" s="197"/>
      <c r="D6" s="197"/>
      <c r="E6" s="197"/>
      <c r="F6" s="197"/>
      <c r="G6" s="197"/>
      <c r="H6" s="197"/>
      <c r="I6" s="81">
        <v>2</v>
      </c>
      <c r="J6" s="80">
        <v>3</v>
      </c>
      <c r="K6" s="80">
        <v>4</v>
      </c>
    </row>
    <row r="7" spans="1:11">
      <c r="A7" s="201" t="s">
        <v>26</v>
      </c>
      <c r="B7" s="202"/>
      <c r="C7" s="202"/>
      <c r="D7" s="202"/>
      <c r="E7" s="202"/>
      <c r="F7" s="202"/>
      <c r="G7" s="202"/>
      <c r="H7" s="203"/>
      <c r="I7" s="6">
        <v>111</v>
      </c>
      <c r="J7" s="20">
        <f>SUM(J8:J9)</f>
        <v>224853891</v>
      </c>
      <c r="K7" s="20">
        <f>SUM(K8:K9)</f>
        <v>166093164.86000001</v>
      </c>
    </row>
    <row r="8" spans="1:11">
      <c r="A8" s="204" t="s">
        <v>156</v>
      </c>
      <c r="B8" s="205"/>
      <c r="C8" s="205"/>
      <c r="D8" s="205"/>
      <c r="E8" s="205"/>
      <c r="F8" s="205"/>
      <c r="G8" s="205"/>
      <c r="H8" s="206"/>
      <c r="I8" s="4">
        <v>112</v>
      </c>
      <c r="J8" s="13">
        <v>203697225</v>
      </c>
      <c r="K8" s="13">
        <v>140780670</v>
      </c>
    </row>
    <row r="9" spans="1:11">
      <c r="A9" s="204" t="s">
        <v>104</v>
      </c>
      <c r="B9" s="205"/>
      <c r="C9" s="205"/>
      <c r="D9" s="205"/>
      <c r="E9" s="205"/>
      <c r="F9" s="205"/>
      <c r="G9" s="205"/>
      <c r="H9" s="206"/>
      <c r="I9" s="4">
        <v>113</v>
      </c>
      <c r="J9" s="13">
        <v>21156666</v>
      </c>
      <c r="K9" s="13">
        <v>25312494.859999999</v>
      </c>
    </row>
    <row r="10" spans="1:11">
      <c r="A10" s="204" t="s">
        <v>12</v>
      </c>
      <c r="B10" s="205"/>
      <c r="C10" s="205"/>
      <c r="D10" s="205"/>
      <c r="E10" s="205"/>
      <c r="F10" s="205"/>
      <c r="G10" s="205"/>
      <c r="H10" s="206"/>
      <c r="I10" s="4">
        <v>114</v>
      </c>
      <c r="J10" s="12">
        <f>J11+J12+J16+J20+J21+J22+J25+J26</f>
        <v>426533430</v>
      </c>
      <c r="K10" s="12">
        <f>K11+K12+K16+K20+K21+K22+K25+K26</f>
        <v>168909984.86999997</v>
      </c>
    </row>
    <row r="11" spans="1:11">
      <c r="A11" s="204" t="s">
        <v>105</v>
      </c>
      <c r="B11" s="205"/>
      <c r="C11" s="205"/>
      <c r="D11" s="205"/>
      <c r="E11" s="205"/>
      <c r="F11" s="205"/>
      <c r="G11" s="205"/>
      <c r="H11" s="206"/>
      <c r="I11" s="4">
        <v>115</v>
      </c>
      <c r="J11" s="13"/>
      <c r="K11" s="13"/>
    </row>
    <row r="12" spans="1:11">
      <c r="A12" s="204" t="s">
        <v>22</v>
      </c>
      <c r="B12" s="205"/>
      <c r="C12" s="205"/>
      <c r="D12" s="205"/>
      <c r="E12" s="205"/>
      <c r="F12" s="205"/>
      <c r="G12" s="205"/>
      <c r="H12" s="206"/>
      <c r="I12" s="4">
        <v>116</v>
      </c>
      <c r="J12" s="12">
        <f>SUM(J13:J15)</f>
        <v>182527673</v>
      </c>
      <c r="K12" s="12">
        <f>SUM(K13:K15)</f>
        <v>119772574.33999999</v>
      </c>
    </row>
    <row r="13" spans="1:11">
      <c r="A13" s="188" t="s">
        <v>150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2540620</v>
      </c>
      <c r="K13" s="13">
        <v>8561837.9700000007</v>
      </c>
    </row>
    <row r="14" spans="1:11">
      <c r="A14" s="188" t="s">
        <v>151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168485436</v>
      </c>
      <c r="K14" s="13">
        <v>104116310.86999999</v>
      </c>
    </row>
    <row r="15" spans="1:11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11501617</v>
      </c>
      <c r="K15" s="13">
        <v>7094425.5</v>
      </c>
    </row>
    <row r="16" spans="1:11">
      <c r="A16" s="204" t="s">
        <v>23</v>
      </c>
      <c r="B16" s="205"/>
      <c r="C16" s="205"/>
      <c r="D16" s="205"/>
      <c r="E16" s="205"/>
      <c r="F16" s="205"/>
      <c r="G16" s="205"/>
      <c r="H16" s="206"/>
      <c r="I16" s="4">
        <v>120</v>
      </c>
      <c r="J16" s="12">
        <f>SUM(J17:J19)</f>
        <v>13493875</v>
      </c>
      <c r="K16" s="12">
        <f>SUM(K17:K19)</f>
        <v>10283552.469999999</v>
      </c>
    </row>
    <row r="17" spans="1:11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9310303</v>
      </c>
      <c r="K17" s="13">
        <v>6320575.3600000003</v>
      </c>
    </row>
    <row r="18" spans="1:11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2327576</v>
      </c>
      <c r="K18" s="13">
        <v>2430317.6499999994</v>
      </c>
    </row>
    <row r="19" spans="1:11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1855996</v>
      </c>
      <c r="K19" s="13">
        <v>1532659.46</v>
      </c>
    </row>
    <row r="20" spans="1:11">
      <c r="A20" s="204" t="s">
        <v>106</v>
      </c>
      <c r="B20" s="205"/>
      <c r="C20" s="205"/>
      <c r="D20" s="205"/>
      <c r="E20" s="205"/>
      <c r="F20" s="205"/>
      <c r="G20" s="205"/>
      <c r="H20" s="206"/>
      <c r="I20" s="4">
        <v>124</v>
      </c>
      <c r="J20" s="13">
        <v>1802921</v>
      </c>
      <c r="K20" s="13">
        <v>1948553.46</v>
      </c>
    </row>
    <row r="21" spans="1:11">
      <c r="A21" s="204" t="s">
        <v>107</v>
      </c>
      <c r="B21" s="205"/>
      <c r="C21" s="205"/>
      <c r="D21" s="205"/>
      <c r="E21" s="205"/>
      <c r="F21" s="205"/>
      <c r="G21" s="205"/>
      <c r="H21" s="206"/>
      <c r="I21" s="4">
        <v>125</v>
      </c>
      <c r="J21" s="13">
        <v>21463403</v>
      </c>
      <c r="K21" s="13">
        <v>27705486.140000001</v>
      </c>
    </row>
    <row r="22" spans="1:11">
      <c r="A22" s="204" t="s">
        <v>24</v>
      </c>
      <c r="B22" s="205"/>
      <c r="C22" s="205"/>
      <c r="D22" s="205"/>
      <c r="E22" s="205"/>
      <c r="F22" s="205"/>
      <c r="G22" s="205"/>
      <c r="H22" s="206"/>
      <c r="I22" s="4">
        <v>126</v>
      </c>
      <c r="J22" s="12">
        <f>SUM(J23:J24)</f>
        <v>184679127</v>
      </c>
      <c r="K22" s="12">
        <f>SUM(K23:K24)</f>
        <v>8819860.6199999992</v>
      </c>
    </row>
    <row r="23" spans="1:11">
      <c r="A23" s="188" t="s">
        <v>141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118149564</v>
      </c>
      <c r="K23" s="13"/>
    </row>
    <row r="24" spans="1:11">
      <c r="A24" s="188" t="s">
        <v>142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66529563</v>
      </c>
      <c r="K24" s="13">
        <v>8819860.6199999992</v>
      </c>
    </row>
    <row r="25" spans="1:11">
      <c r="A25" s="204" t="s">
        <v>108</v>
      </c>
      <c r="B25" s="205"/>
      <c r="C25" s="205"/>
      <c r="D25" s="205"/>
      <c r="E25" s="205"/>
      <c r="F25" s="205"/>
      <c r="G25" s="205"/>
      <c r="H25" s="206"/>
      <c r="I25" s="4">
        <v>129</v>
      </c>
      <c r="J25" s="13">
        <v>5279000</v>
      </c>
      <c r="K25" s="13"/>
    </row>
    <row r="26" spans="1:11">
      <c r="A26" s="204" t="s">
        <v>52</v>
      </c>
      <c r="B26" s="205"/>
      <c r="C26" s="205"/>
      <c r="D26" s="205"/>
      <c r="E26" s="205"/>
      <c r="F26" s="205"/>
      <c r="G26" s="205"/>
      <c r="H26" s="206"/>
      <c r="I26" s="4">
        <v>130</v>
      </c>
      <c r="J26" s="13">
        <v>17287431</v>
      </c>
      <c r="K26" s="13">
        <v>379957.84</v>
      </c>
    </row>
    <row r="27" spans="1:11">
      <c r="A27" s="204" t="s">
        <v>218</v>
      </c>
      <c r="B27" s="205"/>
      <c r="C27" s="205"/>
      <c r="D27" s="205"/>
      <c r="E27" s="205"/>
      <c r="F27" s="205"/>
      <c r="G27" s="205"/>
      <c r="H27" s="206"/>
      <c r="I27" s="4">
        <v>131</v>
      </c>
      <c r="J27" s="12">
        <f>SUM(J28:J32)</f>
        <v>13187324</v>
      </c>
      <c r="K27" s="12">
        <f>SUM(K28:K32)</f>
        <v>8969787.9199999999</v>
      </c>
    </row>
    <row r="28" spans="1:11">
      <c r="A28" s="204" t="s">
        <v>343</v>
      </c>
      <c r="B28" s="205"/>
      <c r="C28" s="205"/>
      <c r="D28" s="205"/>
      <c r="E28" s="205"/>
      <c r="F28" s="205"/>
      <c r="G28" s="205"/>
      <c r="H28" s="206"/>
      <c r="I28" s="4">
        <v>132</v>
      </c>
      <c r="J28" s="13">
        <v>3538872</v>
      </c>
      <c r="K28" s="13">
        <v>192157.65</v>
      </c>
    </row>
    <row r="29" spans="1:11">
      <c r="A29" s="204" t="s">
        <v>344</v>
      </c>
      <c r="B29" s="205"/>
      <c r="C29" s="205"/>
      <c r="D29" s="205"/>
      <c r="E29" s="205"/>
      <c r="F29" s="205"/>
      <c r="G29" s="205"/>
      <c r="H29" s="206"/>
      <c r="I29" s="4">
        <v>133</v>
      </c>
      <c r="J29" s="13">
        <v>9648452</v>
      </c>
      <c r="K29" s="13">
        <v>8777630.2699999996</v>
      </c>
    </row>
    <row r="30" spans="1:11">
      <c r="A30" s="204" t="s">
        <v>143</v>
      </c>
      <c r="B30" s="205"/>
      <c r="C30" s="205"/>
      <c r="D30" s="205"/>
      <c r="E30" s="205"/>
      <c r="F30" s="205"/>
      <c r="G30" s="205"/>
      <c r="H30" s="206"/>
      <c r="I30" s="4">
        <v>134</v>
      </c>
      <c r="J30" s="13"/>
      <c r="K30" s="13"/>
    </row>
    <row r="31" spans="1:11">
      <c r="A31" s="204" t="s">
        <v>228</v>
      </c>
      <c r="B31" s="205"/>
      <c r="C31" s="205"/>
      <c r="D31" s="205"/>
      <c r="E31" s="205"/>
      <c r="F31" s="205"/>
      <c r="G31" s="205"/>
      <c r="H31" s="206"/>
      <c r="I31" s="4">
        <v>135</v>
      </c>
      <c r="J31" s="13"/>
      <c r="K31" s="13"/>
    </row>
    <row r="32" spans="1:11">
      <c r="A32" s="204" t="s">
        <v>144</v>
      </c>
      <c r="B32" s="205"/>
      <c r="C32" s="205"/>
      <c r="D32" s="205"/>
      <c r="E32" s="205"/>
      <c r="F32" s="205"/>
      <c r="G32" s="205"/>
      <c r="H32" s="206"/>
      <c r="I32" s="4">
        <v>136</v>
      </c>
      <c r="J32" s="13"/>
      <c r="K32" s="13"/>
    </row>
    <row r="33" spans="1:11">
      <c r="A33" s="204" t="s">
        <v>219</v>
      </c>
      <c r="B33" s="205"/>
      <c r="C33" s="205"/>
      <c r="D33" s="205"/>
      <c r="E33" s="205"/>
      <c r="F33" s="205"/>
      <c r="G33" s="205"/>
      <c r="H33" s="206"/>
      <c r="I33" s="4">
        <v>137</v>
      </c>
      <c r="J33" s="12">
        <f>SUM(J34:J37)</f>
        <v>398265</v>
      </c>
      <c r="K33" s="12">
        <f>SUM(K34:K37)</f>
        <v>2498916.33</v>
      </c>
    </row>
    <row r="34" spans="1:11">
      <c r="A34" s="204" t="s">
        <v>345</v>
      </c>
      <c r="B34" s="205"/>
      <c r="C34" s="205"/>
      <c r="D34" s="205"/>
      <c r="E34" s="205"/>
      <c r="F34" s="205"/>
      <c r="G34" s="205"/>
      <c r="H34" s="206"/>
      <c r="I34" s="4">
        <v>138</v>
      </c>
      <c r="J34" s="13">
        <v>398265</v>
      </c>
      <c r="K34" s="13">
        <v>2447130.12</v>
      </c>
    </row>
    <row r="35" spans="1:11">
      <c r="A35" s="204" t="s">
        <v>346</v>
      </c>
      <c r="B35" s="205"/>
      <c r="C35" s="205"/>
      <c r="D35" s="205"/>
      <c r="E35" s="205"/>
      <c r="F35" s="205"/>
      <c r="G35" s="205"/>
      <c r="H35" s="206"/>
      <c r="I35" s="4">
        <v>139</v>
      </c>
      <c r="J35" s="13"/>
      <c r="K35" s="13">
        <v>51786.209999999992</v>
      </c>
    </row>
    <row r="36" spans="1:11">
      <c r="A36" s="204" t="s">
        <v>229</v>
      </c>
      <c r="B36" s="205"/>
      <c r="C36" s="205"/>
      <c r="D36" s="205"/>
      <c r="E36" s="205"/>
      <c r="F36" s="205"/>
      <c r="G36" s="205"/>
      <c r="H36" s="206"/>
      <c r="I36" s="4">
        <v>140</v>
      </c>
      <c r="J36" s="13"/>
      <c r="K36" s="13"/>
    </row>
    <row r="37" spans="1:11">
      <c r="A37" s="204" t="s">
        <v>67</v>
      </c>
      <c r="B37" s="205"/>
      <c r="C37" s="205"/>
      <c r="D37" s="205"/>
      <c r="E37" s="205"/>
      <c r="F37" s="205"/>
      <c r="G37" s="205"/>
      <c r="H37" s="206"/>
      <c r="I37" s="4">
        <v>141</v>
      </c>
      <c r="J37" s="13"/>
      <c r="K37" s="13"/>
    </row>
    <row r="38" spans="1:11">
      <c r="A38" s="204" t="s">
        <v>200</v>
      </c>
      <c r="B38" s="205"/>
      <c r="C38" s="205"/>
      <c r="D38" s="205"/>
      <c r="E38" s="205"/>
      <c r="F38" s="205"/>
      <c r="G38" s="205"/>
      <c r="H38" s="206"/>
      <c r="I38" s="4">
        <v>142</v>
      </c>
      <c r="J38" s="13"/>
      <c r="K38" s="13"/>
    </row>
    <row r="39" spans="1:11">
      <c r="A39" s="204" t="s">
        <v>201</v>
      </c>
      <c r="B39" s="205"/>
      <c r="C39" s="205"/>
      <c r="D39" s="205"/>
      <c r="E39" s="205"/>
      <c r="F39" s="205"/>
      <c r="G39" s="205"/>
      <c r="H39" s="206"/>
      <c r="I39" s="4">
        <v>143</v>
      </c>
      <c r="J39" s="13"/>
      <c r="K39" s="13"/>
    </row>
    <row r="40" spans="1:11">
      <c r="A40" s="204" t="s">
        <v>230</v>
      </c>
      <c r="B40" s="205"/>
      <c r="C40" s="205"/>
      <c r="D40" s="205"/>
      <c r="E40" s="205"/>
      <c r="F40" s="205"/>
      <c r="G40" s="205"/>
      <c r="H40" s="206"/>
      <c r="I40" s="4">
        <v>144</v>
      </c>
      <c r="J40" s="13"/>
      <c r="K40" s="13"/>
    </row>
    <row r="41" spans="1:11">
      <c r="A41" s="204" t="s">
        <v>231</v>
      </c>
      <c r="B41" s="205"/>
      <c r="C41" s="205"/>
      <c r="D41" s="205"/>
      <c r="E41" s="205"/>
      <c r="F41" s="205"/>
      <c r="G41" s="205"/>
      <c r="H41" s="206"/>
      <c r="I41" s="4">
        <v>145</v>
      </c>
      <c r="J41" s="13"/>
      <c r="K41" s="13"/>
    </row>
    <row r="42" spans="1:11">
      <c r="A42" s="204" t="s">
        <v>220</v>
      </c>
      <c r="B42" s="205"/>
      <c r="C42" s="205"/>
      <c r="D42" s="205"/>
      <c r="E42" s="205"/>
      <c r="F42" s="205"/>
      <c r="G42" s="205"/>
      <c r="H42" s="206"/>
      <c r="I42" s="4">
        <v>146</v>
      </c>
      <c r="J42" s="12">
        <f>J7+J27+J38+J40</f>
        <v>238041215</v>
      </c>
      <c r="K42" s="12">
        <f>K7+K27+K38+K40</f>
        <v>175062952.78</v>
      </c>
    </row>
    <row r="43" spans="1:11">
      <c r="A43" s="204" t="s">
        <v>221</v>
      </c>
      <c r="B43" s="205"/>
      <c r="C43" s="205"/>
      <c r="D43" s="205"/>
      <c r="E43" s="205"/>
      <c r="F43" s="205"/>
      <c r="G43" s="205"/>
      <c r="H43" s="206"/>
      <c r="I43" s="4">
        <v>147</v>
      </c>
      <c r="J43" s="12">
        <f>J10+J33+J39+J41</f>
        <v>426931695</v>
      </c>
      <c r="K43" s="12">
        <f>K10+K33+K39+K41</f>
        <v>171408901.19999999</v>
      </c>
    </row>
    <row r="44" spans="1:11">
      <c r="A44" s="204" t="s">
        <v>240</v>
      </c>
      <c r="B44" s="205"/>
      <c r="C44" s="205"/>
      <c r="D44" s="205"/>
      <c r="E44" s="205"/>
      <c r="F44" s="205"/>
      <c r="G44" s="205"/>
      <c r="H44" s="206"/>
      <c r="I44" s="4">
        <v>148</v>
      </c>
      <c r="J44" s="12">
        <f>J42-J43</f>
        <v>-188890480</v>
      </c>
      <c r="K44" s="12">
        <f>K42-K43</f>
        <v>3654051.5800000131</v>
      </c>
    </row>
    <row r="45" spans="1:11">
      <c r="A45" s="213" t="s">
        <v>223</v>
      </c>
      <c r="B45" s="214"/>
      <c r="C45" s="214"/>
      <c r="D45" s="214"/>
      <c r="E45" s="214"/>
      <c r="F45" s="214"/>
      <c r="G45" s="214"/>
      <c r="H45" s="215"/>
      <c r="I45" s="4">
        <v>149</v>
      </c>
      <c r="J45" s="12">
        <f>IF(J42&gt;J43,J42-J43,0)</f>
        <v>0</v>
      </c>
      <c r="K45" s="12">
        <f>IF(K42&gt;K43,K42-K43,0)</f>
        <v>3654051.5800000131</v>
      </c>
    </row>
    <row r="46" spans="1:11">
      <c r="A46" s="213" t="s">
        <v>224</v>
      </c>
      <c r="B46" s="214"/>
      <c r="C46" s="214"/>
      <c r="D46" s="214"/>
      <c r="E46" s="214"/>
      <c r="F46" s="214"/>
      <c r="G46" s="214"/>
      <c r="H46" s="215"/>
      <c r="I46" s="4">
        <v>150</v>
      </c>
      <c r="J46" s="12">
        <f>IF(J43&gt;J42,J43-J42,0)</f>
        <v>188890480</v>
      </c>
      <c r="K46" s="12">
        <f>IF(K43&gt;K42,K43-K42,0)</f>
        <v>0</v>
      </c>
    </row>
    <row r="47" spans="1:11">
      <c r="A47" s="204" t="s">
        <v>222</v>
      </c>
      <c r="B47" s="205"/>
      <c r="C47" s="205"/>
      <c r="D47" s="205"/>
      <c r="E47" s="205"/>
      <c r="F47" s="205"/>
      <c r="G47" s="205"/>
      <c r="H47" s="206"/>
      <c r="I47" s="4">
        <v>151</v>
      </c>
      <c r="J47" s="13"/>
      <c r="K47" s="13">
        <v>0</v>
      </c>
    </row>
    <row r="48" spans="1:11">
      <c r="A48" s="204" t="s">
        <v>241</v>
      </c>
      <c r="B48" s="205"/>
      <c r="C48" s="205"/>
      <c r="D48" s="205"/>
      <c r="E48" s="205"/>
      <c r="F48" s="205"/>
      <c r="G48" s="205"/>
      <c r="H48" s="206"/>
      <c r="I48" s="4">
        <v>152</v>
      </c>
      <c r="J48" s="12">
        <f>J44-J47</f>
        <v>-188890480</v>
      </c>
      <c r="K48" s="12">
        <f>K44-K47</f>
        <v>3654051.5800000131</v>
      </c>
    </row>
    <row r="49" spans="1:11">
      <c r="A49" s="213" t="s">
        <v>197</v>
      </c>
      <c r="B49" s="214"/>
      <c r="C49" s="214"/>
      <c r="D49" s="214"/>
      <c r="E49" s="214"/>
      <c r="F49" s="214"/>
      <c r="G49" s="214"/>
      <c r="H49" s="215"/>
      <c r="I49" s="4">
        <v>153</v>
      </c>
      <c r="J49" s="12">
        <f>IF(J48&gt;0,J48,0)</f>
        <v>0</v>
      </c>
      <c r="K49" s="12">
        <f>IF(K48&gt;0,K48,0)</f>
        <v>3654051.5800000131</v>
      </c>
    </row>
    <row r="50" spans="1:11">
      <c r="A50" s="233" t="s">
        <v>225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188890480</v>
      </c>
      <c r="K50" s="18">
        <f>IF(K48&lt;0,-K48,0)</f>
        <v>0</v>
      </c>
    </row>
    <row r="51" spans="1:11">
      <c r="A51" s="210" t="s">
        <v>118</v>
      </c>
      <c r="B51" s="224"/>
      <c r="C51" s="224"/>
      <c r="D51" s="224"/>
      <c r="E51" s="224"/>
      <c r="F51" s="224"/>
      <c r="G51" s="224"/>
      <c r="H51" s="224"/>
      <c r="I51" s="236"/>
      <c r="J51" s="236"/>
      <c r="K51" s="237"/>
    </row>
    <row r="52" spans="1:11">
      <c r="A52" s="201" t="s">
        <v>191</v>
      </c>
      <c r="B52" s="202"/>
      <c r="C52" s="202"/>
      <c r="D52" s="202"/>
      <c r="E52" s="202"/>
      <c r="F52" s="202"/>
      <c r="G52" s="202"/>
      <c r="H52" s="202"/>
      <c r="I52" s="227"/>
      <c r="J52" s="227"/>
      <c r="K52" s="228"/>
    </row>
    <row r="53" spans="1:11">
      <c r="A53" s="238" t="s">
        <v>238</v>
      </c>
      <c r="B53" s="239"/>
      <c r="C53" s="239"/>
      <c r="D53" s="239"/>
      <c r="E53" s="239"/>
      <c r="F53" s="239"/>
      <c r="G53" s="239"/>
      <c r="H53" s="240"/>
      <c r="I53" s="4">
        <v>155</v>
      </c>
      <c r="J53" s="13"/>
      <c r="K53" s="13"/>
    </row>
    <row r="54" spans="1:11">
      <c r="A54" s="238" t="s">
        <v>239</v>
      </c>
      <c r="B54" s="239"/>
      <c r="C54" s="239"/>
      <c r="D54" s="239"/>
      <c r="E54" s="239"/>
      <c r="F54" s="239"/>
      <c r="G54" s="239"/>
      <c r="H54" s="240"/>
      <c r="I54" s="4">
        <v>156</v>
      </c>
      <c r="J54" s="14"/>
      <c r="K54" s="14"/>
    </row>
    <row r="55" spans="1:11">
      <c r="A55" s="210" t="s">
        <v>194</v>
      </c>
      <c r="B55" s="224"/>
      <c r="C55" s="224"/>
      <c r="D55" s="224"/>
      <c r="E55" s="224"/>
      <c r="F55" s="224"/>
      <c r="G55" s="224"/>
      <c r="H55" s="224"/>
      <c r="I55" s="236"/>
      <c r="J55" s="236"/>
      <c r="K55" s="237"/>
    </row>
    <row r="56" spans="1:11">
      <c r="A56" s="201" t="s">
        <v>209</v>
      </c>
      <c r="B56" s="202"/>
      <c r="C56" s="202"/>
      <c r="D56" s="202"/>
      <c r="E56" s="202"/>
      <c r="F56" s="202"/>
      <c r="G56" s="202"/>
      <c r="H56" s="203"/>
      <c r="I56" s="21">
        <v>157</v>
      </c>
      <c r="J56" s="11">
        <v>-188890480</v>
      </c>
      <c r="K56" s="11">
        <v>3654051.5800000131</v>
      </c>
    </row>
    <row r="57" spans="1:11">
      <c r="A57" s="204" t="s">
        <v>226</v>
      </c>
      <c r="B57" s="205"/>
      <c r="C57" s="205"/>
      <c r="D57" s="205"/>
      <c r="E57" s="205"/>
      <c r="F57" s="205"/>
      <c r="G57" s="205"/>
      <c r="H57" s="206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204" t="s">
        <v>232</v>
      </c>
      <c r="B58" s="205"/>
      <c r="C58" s="205"/>
      <c r="D58" s="205"/>
      <c r="E58" s="205"/>
      <c r="F58" s="205"/>
      <c r="G58" s="205"/>
      <c r="H58" s="206"/>
      <c r="I58" s="4">
        <v>159</v>
      </c>
      <c r="J58" s="13"/>
      <c r="K58" s="13"/>
    </row>
    <row r="59" spans="1:11">
      <c r="A59" s="204" t="s">
        <v>233</v>
      </c>
      <c r="B59" s="205"/>
      <c r="C59" s="205"/>
      <c r="D59" s="205"/>
      <c r="E59" s="205"/>
      <c r="F59" s="205"/>
      <c r="G59" s="205"/>
      <c r="H59" s="206"/>
      <c r="I59" s="4">
        <v>160</v>
      </c>
      <c r="J59" s="13"/>
      <c r="K59" s="13"/>
    </row>
    <row r="60" spans="1:11">
      <c r="A60" s="204" t="s">
        <v>45</v>
      </c>
      <c r="B60" s="205"/>
      <c r="C60" s="205"/>
      <c r="D60" s="205"/>
      <c r="E60" s="205"/>
      <c r="F60" s="205"/>
      <c r="G60" s="205"/>
      <c r="H60" s="206"/>
      <c r="I60" s="4">
        <v>161</v>
      </c>
      <c r="J60" s="13"/>
      <c r="K60" s="13"/>
    </row>
    <row r="61" spans="1:11">
      <c r="A61" s="204" t="s">
        <v>234</v>
      </c>
      <c r="B61" s="205"/>
      <c r="C61" s="205"/>
      <c r="D61" s="205"/>
      <c r="E61" s="205"/>
      <c r="F61" s="205"/>
      <c r="G61" s="205"/>
      <c r="H61" s="206"/>
      <c r="I61" s="4">
        <v>162</v>
      </c>
      <c r="J61" s="13"/>
      <c r="K61" s="13"/>
    </row>
    <row r="62" spans="1:11">
      <c r="A62" s="204" t="s">
        <v>235</v>
      </c>
      <c r="B62" s="205"/>
      <c r="C62" s="205"/>
      <c r="D62" s="205"/>
      <c r="E62" s="205"/>
      <c r="F62" s="205"/>
      <c r="G62" s="205"/>
      <c r="H62" s="206"/>
      <c r="I62" s="4">
        <v>163</v>
      </c>
      <c r="J62" s="13"/>
      <c r="K62" s="13"/>
    </row>
    <row r="63" spans="1:11">
      <c r="A63" s="204" t="s">
        <v>236</v>
      </c>
      <c r="B63" s="205"/>
      <c r="C63" s="205"/>
      <c r="D63" s="205"/>
      <c r="E63" s="205"/>
      <c r="F63" s="205"/>
      <c r="G63" s="205"/>
      <c r="H63" s="206"/>
      <c r="I63" s="4">
        <v>164</v>
      </c>
      <c r="J63" s="13"/>
      <c r="K63" s="13"/>
    </row>
    <row r="64" spans="1:11">
      <c r="A64" s="204" t="s">
        <v>237</v>
      </c>
      <c r="B64" s="205"/>
      <c r="C64" s="205"/>
      <c r="D64" s="205"/>
      <c r="E64" s="205"/>
      <c r="F64" s="205"/>
      <c r="G64" s="205"/>
      <c r="H64" s="206"/>
      <c r="I64" s="4">
        <v>165</v>
      </c>
      <c r="J64" s="13"/>
      <c r="K64" s="13"/>
    </row>
    <row r="65" spans="1:11">
      <c r="A65" s="204" t="s">
        <v>227</v>
      </c>
      <c r="B65" s="205"/>
      <c r="C65" s="205"/>
      <c r="D65" s="205"/>
      <c r="E65" s="205"/>
      <c r="F65" s="205"/>
      <c r="G65" s="205"/>
      <c r="H65" s="206"/>
      <c r="I65" s="4">
        <v>166</v>
      </c>
      <c r="J65" s="13"/>
      <c r="K65" s="13"/>
    </row>
    <row r="66" spans="1:11">
      <c r="A66" s="204" t="s">
        <v>198</v>
      </c>
      <c r="B66" s="205"/>
      <c r="C66" s="205"/>
      <c r="D66" s="205"/>
      <c r="E66" s="205"/>
      <c r="F66" s="205"/>
      <c r="G66" s="205"/>
      <c r="H66" s="206"/>
      <c r="I66" s="4">
        <v>167</v>
      </c>
      <c r="J66" s="12">
        <f>J57-J65</f>
        <v>0</v>
      </c>
      <c r="K66" s="12">
        <f>K57-K65</f>
        <v>0</v>
      </c>
    </row>
    <row r="67" spans="1:11">
      <c r="A67" s="204" t="s">
        <v>199</v>
      </c>
      <c r="B67" s="205"/>
      <c r="C67" s="205"/>
      <c r="D67" s="205"/>
      <c r="E67" s="205"/>
      <c r="F67" s="205"/>
      <c r="G67" s="205"/>
      <c r="H67" s="206"/>
      <c r="I67" s="4">
        <v>168</v>
      </c>
      <c r="J67" s="18">
        <f>J56+J66</f>
        <v>-188890480</v>
      </c>
      <c r="K67" s="18">
        <f>K56+K66</f>
        <v>3654051.5800000131</v>
      </c>
    </row>
    <row r="68" spans="1:11">
      <c r="A68" s="210" t="s">
        <v>193</v>
      </c>
      <c r="B68" s="224"/>
      <c r="C68" s="224"/>
      <c r="D68" s="224"/>
      <c r="E68" s="224"/>
      <c r="F68" s="224"/>
      <c r="G68" s="224"/>
      <c r="H68" s="224"/>
      <c r="I68" s="236"/>
      <c r="J68" s="236"/>
      <c r="K68" s="237"/>
    </row>
    <row r="69" spans="1:11">
      <c r="A69" s="201" t="s">
        <v>192</v>
      </c>
      <c r="B69" s="202"/>
      <c r="C69" s="202"/>
      <c r="D69" s="202"/>
      <c r="E69" s="202"/>
      <c r="F69" s="202"/>
      <c r="G69" s="202"/>
      <c r="H69" s="202"/>
      <c r="I69" s="227"/>
      <c r="J69" s="227"/>
      <c r="K69" s="228"/>
    </row>
    <row r="70" spans="1:11">
      <c r="A70" s="238" t="s">
        <v>238</v>
      </c>
      <c r="B70" s="239"/>
      <c r="C70" s="239"/>
      <c r="D70" s="239"/>
      <c r="E70" s="239"/>
      <c r="F70" s="239"/>
      <c r="G70" s="239"/>
      <c r="H70" s="240"/>
      <c r="I70" s="4">
        <v>169</v>
      </c>
      <c r="J70" s="13"/>
      <c r="K70" s="13"/>
    </row>
    <row r="71" spans="1:11">
      <c r="A71" s="241" t="s">
        <v>239</v>
      </c>
      <c r="B71" s="242"/>
      <c r="C71" s="242"/>
      <c r="D71" s="242"/>
      <c r="E71" s="242"/>
      <c r="F71" s="242"/>
      <c r="G71" s="242"/>
      <c r="H71" s="243"/>
      <c r="I71" s="7">
        <v>170</v>
      </c>
      <c r="J71" s="14"/>
      <c r="K71" s="14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53"/>
  <sheetViews>
    <sheetView view="pageBreakPreview" zoomScale="110" workbookViewId="0">
      <selection activeCell="O39" sqref="O39"/>
    </sheetView>
  </sheetViews>
  <sheetFormatPr defaultRowHeight="12.75"/>
  <cols>
    <col min="8" max="8" width="5.7109375" customWidth="1"/>
    <col min="9" max="9" width="5.28515625" customWidth="1"/>
    <col min="10" max="10" width="10.28515625" customWidth="1"/>
    <col min="11" max="11" width="11.28515625" customWidth="1"/>
    <col min="13" max="13" width="11.28515625" bestFit="1" customWidth="1"/>
  </cols>
  <sheetData>
    <row r="1" spans="1:13">
      <c r="A1" s="244" t="s">
        <v>167</v>
      </c>
      <c r="B1" s="245"/>
      <c r="C1" s="245"/>
      <c r="D1" s="245"/>
      <c r="E1" s="245"/>
      <c r="F1" s="245"/>
      <c r="G1" s="245"/>
      <c r="H1" s="245"/>
      <c r="I1" s="245"/>
      <c r="J1" s="246"/>
      <c r="K1" s="184"/>
    </row>
    <row r="2" spans="1:13">
      <c r="A2" s="248" t="s">
        <v>342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3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3">
      <c r="A4" s="250" t="s">
        <v>334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3" ht="35.25" thickBot="1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286</v>
      </c>
      <c r="J5" s="88" t="s">
        <v>154</v>
      </c>
      <c r="K5" s="88" t="s">
        <v>155</v>
      </c>
    </row>
    <row r="6" spans="1:13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290</v>
      </c>
      <c r="K6" s="90" t="s">
        <v>291</v>
      </c>
    </row>
    <row r="7" spans="1:13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3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13">
        <v>-188890480</v>
      </c>
      <c r="K8" s="8">
        <v>3654052</v>
      </c>
    </row>
    <row r="9" spans="1:13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13">
        <v>1802921</v>
      </c>
      <c r="K9" s="8">
        <v>1948553</v>
      </c>
    </row>
    <row r="10" spans="1:13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13">
        <v>175563657</v>
      </c>
      <c r="K10" s="8"/>
      <c r="M10" s="118"/>
    </row>
    <row r="11" spans="1:13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13"/>
      <c r="K11" s="8"/>
      <c r="M11" s="118"/>
    </row>
    <row r="12" spans="1:13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13"/>
      <c r="K12" s="8"/>
    </row>
    <row r="13" spans="1:13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13"/>
      <c r="K13" s="8">
        <v>193818</v>
      </c>
    </row>
    <row r="14" spans="1:13">
      <c r="A14" s="204" t="s">
        <v>160</v>
      </c>
      <c r="B14" s="205"/>
      <c r="C14" s="205"/>
      <c r="D14" s="205"/>
      <c r="E14" s="205"/>
      <c r="F14" s="205"/>
      <c r="G14" s="205"/>
      <c r="H14" s="205"/>
      <c r="I14" s="4">
        <v>7</v>
      </c>
      <c r="J14" s="9">
        <f>SUM(J8:J13)</f>
        <v>-11523902</v>
      </c>
      <c r="K14" s="12">
        <f>SUM(K8:K13)</f>
        <v>5796423</v>
      </c>
    </row>
    <row r="15" spans="1:13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>
        <v>8919133</v>
      </c>
    </row>
    <row r="16" spans="1:13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13">
        <v>38700518</v>
      </c>
      <c r="K16" s="13">
        <v>8893440</v>
      </c>
    </row>
    <row r="17" spans="1:11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>
      <c r="A19" s="204" t="s">
        <v>161</v>
      </c>
      <c r="B19" s="205"/>
      <c r="C19" s="205"/>
      <c r="D19" s="205"/>
      <c r="E19" s="205"/>
      <c r="F19" s="205"/>
      <c r="G19" s="205"/>
      <c r="H19" s="205"/>
      <c r="I19" s="4">
        <v>12</v>
      </c>
      <c r="J19" s="9">
        <f>SUM(J15:J18)</f>
        <v>38700518</v>
      </c>
      <c r="K19" s="12">
        <f>SUM(K15:K18)</f>
        <v>17812573</v>
      </c>
    </row>
    <row r="20" spans="1:11">
      <c r="A20" s="204" t="s">
        <v>36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>
      <c r="A21" s="204" t="s">
        <v>37</v>
      </c>
      <c r="B21" s="205"/>
      <c r="C21" s="205"/>
      <c r="D21" s="205"/>
      <c r="E21" s="205"/>
      <c r="F21" s="205"/>
      <c r="G21" s="205"/>
      <c r="H21" s="205"/>
      <c r="I21" s="4">
        <v>14</v>
      </c>
      <c r="J21" s="9">
        <f>IF(J19&gt;J14,J19-J14,0)</f>
        <v>50224420</v>
      </c>
      <c r="K21" s="12">
        <f>IF(K19&gt;K14,K19-K14,0)</f>
        <v>12016150</v>
      </c>
    </row>
    <row r="22" spans="1:11">
      <c r="A22" s="255" t="s">
        <v>162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>
      <c r="A23" s="188" t="s">
        <v>182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/>
      <c r="K23" s="8">
        <v>155465</v>
      </c>
    </row>
    <row r="24" spans="1:11">
      <c r="A24" s="188" t="s">
        <v>183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8">
        <v>87192320</v>
      </c>
    </row>
    <row r="25" spans="1:11">
      <c r="A25" s="188" t="s">
        <v>184</v>
      </c>
      <c r="B25" s="189"/>
      <c r="C25" s="189"/>
      <c r="D25" s="189"/>
      <c r="E25" s="189"/>
      <c r="F25" s="189"/>
      <c r="G25" s="189"/>
      <c r="H25" s="189"/>
      <c r="I25" s="4">
        <v>17</v>
      </c>
      <c r="J25" s="13">
        <v>13120551</v>
      </c>
      <c r="K25" s="8"/>
    </row>
    <row r="26" spans="1:11">
      <c r="A26" s="188" t="s">
        <v>185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8"/>
    </row>
    <row r="27" spans="1:11">
      <c r="A27" s="188" t="s">
        <v>186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8"/>
    </row>
    <row r="28" spans="1:11">
      <c r="A28" s="204" t="s">
        <v>171</v>
      </c>
      <c r="B28" s="205"/>
      <c r="C28" s="205"/>
      <c r="D28" s="205"/>
      <c r="E28" s="205"/>
      <c r="F28" s="205"/>
      <c r="G28" s="205"/>
      <c r="H28" s="205"/>
      <c r="I28" s="4">
        <v>20</v>
      </c>
      <c r="J28" s="9">
        <f>SUM(J23:J27)</f>
        <v>13120551</v>
      </c>
      <c r="K28" s="12">
        <f>SUM(K23:K27)</f>
        <v>87347785</v>
      </c>
    </row>
    <row r="29" spans="1:11">
      <c r="A29" s="188" t="s">
        <v>119</v>
      </c>
      <c r="B29" s="189"/>
      <c r="C29" s="189"/>
      <c r="D29" s="189"/>
      <c r="E29" s="189"/>
      <c r="F29" s="189"/>
      <c r="G29" s="189"/>
      <c r="H29" s="189"/>
      <c r="I29" s="4">
        <v>21</v>
      </c>
      <c r="J29" s="13">
        <v>539756</v>
      </c>
      <c r="K29" s="8">
        <v>54762793</v>
      </c>
    </row>
    <row r="30" spans="1:11">
      <c r="A30" s="188" t="s">
        <v>120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>
      <c r="A32" s="204" t="s">
        <v>5</v>
      </c>
      <c r="B32" s="205"/>
      <c r="C32" s="205"/>
      <c r="D32" s="205"/>
      <c r="E32" s="205"/>
      <c r="F32" s="205"/>
      <c r="G32" s="205"/>
      <c r="H32" s="205"/>
      <c r="I32" s="4">
        <v>24</v>
      </c>
      <c r="J32" s="9">
        <f>SUM(J29:J31)</f>
        <v>539756</v>
      </c>
      <c r="K32" s="12">
        <f>SUM(K29:K31)</f>
        <v>54762793</v>
      </c>
    </row>
    <row r="33" spans="1:11">
      <c r="A33" s="204" t="s">
        <v>38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IF(J28&gt;J32,J28-J32,0)</f>
        <v>12580795</v>
      </c>
      <c r="K33" s="12">
        <f>IF(K28&gt;K32,K28-K32,0)</f>
        <v>32584992</v>
      </c>
    </row>
    <row r="34" spans="1:11">
      <c r="A34" s="204" t="s">
        <v>39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>
      <c r="A35" s="255" t="s">
        <v>163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>
      <c r="A36" s="188" t="s">
        <v>177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13">
        <v>52495070</v>
      </c>
      <c r="K37" s="8">
        <v>65211486</v>
      </c>
    </row>
    <row r="38" spans="1:11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13"/>
      <c r="K38" s="8">
        <v>1259788</v>
      </c>
    </row>
    <row r="39" spans="1:11">
      <c r="A39" s="204" t="s">
        <v>68</v>
      </c>
      <c r="B39" s="205"/>
      <c r="C39" s="205"/>
      <c r="D39" s="205"/>
      <c r="E39" s="205"/>
      <c r="F39" s="205"/>
      <c r="G39" s="205"/>
      <c r="H39" s="205"/>
      <c r="I39" s="4">
        <v>30</v>
      </c>
      <c r="J39" s="9">
        <f>SUM(J36:J38)</f>
        <v>52495070</v>
      </c>
      <c r="K39" s="12">
        <f>SUM(K36:K38)</f>
        <v>66471274</v>
      </c>
    </row>
    <row r="40" spans="1:11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/>
      <c r="K40" s="8">
        <v>32139763</v>
      </c>
    </row>
    <row r="41" spans="1:11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8"/>
    </row>
    <row r="42" spans="1:11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8">
        <v>48112</v>
      </c>
    </row>
    <row r="43" spans="1:11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8">
        <v>624234</v>
      </c>
    </row>
    <row r="44" spans="1:11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13">
        <v>20463412</v>
      </c>
      <c r="K44" s="8">
        <v>5941679</v>
      </c>
    </row>
    <row r="45" spans="1:11">
      <c r="A45" s="204" t="s">
        <v>69</v>
      </c>
      <c r="B45" s="205"/>
      <c r="C45" s="205"/>
      <c r="D45" s="205"/>
      <c r="E45" s="205"/>
      <c r="F45" s="205"/>
      <c r="G45" s="205"/>
      <c r="H45" s="205"/>
      <c r="I45" s="4">
        <v>36</v>
      </c>
      <c r="J45" s="9">
        <f>SUM(J40:J44)</f>
        <v>20463412</v>
      </c>
      <c r="K45" s="12">
        <f>SUM(K40:K44)</f>
        <v>38753788</v>
      </c>
    </row>
    <row r="46" spans="1:11">
      <c r="A46" s="204" t="s">
        <v>17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IF(J39&gt;J45,J39-J45,0)</f>
        <v>32031658</v>
      </c>
      <c r="K46" s="12">
        <f>IF(K39&gt;K45,K39-K45,0)</f>
        <v>27717486</v>
      </c>
    </row>
    <row r="47" spans="1:11">
      <c r="A47" s="204" t="s">
        <v>18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>
      <c r="A48" s="188" t="s">
        <v>70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48286328</v>
      </c>
    </row>
    <row r="49" spans="1:11">
      <c r="A49" s="188" t="s">
        <v>71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5611967</v>
      </c>
      <c r="K49" s="12">
        <f>IF(K21-K20+K34-K33+K47-K46&gt;0,K21-K20+K34-K33+K47-K46,0)</f>
        <v>0</v>
      </c>
    </row>
    <row r="50" spans="1:11">
      <c r="A50" s="188" t="s">
        <v>164</v>
      </c>
      <c r="B50" s="189"/>
      <c r="C50" s="189"/>
      <c r="D50" s="189"/>
      <c r="E50" s="189"/>
      <c r="F50" s="189"/>
      <c r="G50" s="189"/>
      <c r="H50" s="189"/>
      <c r="I50" s="4">
        <v>41</v>
      </c>
      <c r="J50" s="13">
        <v>6160416</v>
      </c>
      <c r="K50" s="8">
        <v>548449</v>
      </c>
    </row>
    <row r="51" spans="1:11">
      <c r="A51" s="188" t="s">
        <v>179</v>
      </c>
      <c r="B51" s="189"/>
      <c r="C51" s="189"/>
      <c r="D51" s="189"/>
      <c r="E51" s="189"/>
      <c r="F51" s="189"/>
      <c r="G51" s="189"/>
      <c r="H51" s="189"/>
      <c r="I51" s="4">
        <v>42</v>
      </c>
      <c r="J51" s="13"/>
      <c r="K51" s="8">
        <v>48286328</v>
      </c>
    </row>
    <row r="52" spans="1:11">
      <c r="A52" s="188" t="s">
        <v>180</v>
      </c>
      <c r="B52" s="189"/>
      <c r="C52" s="189"/>
      <c r="D52" s="189"/>
      <c r="E52" s="189"/>
      <c r="F52" s="189"/>
      <c r="G52" s="189"/>
      <c r="H52" s="189"/>
      <c r="I52" s="4">
        <v>43</v>
      </c>
      <c r="J52" s="13">
        <v>5611967</v>
      </c>
      <c r="K52" s="13"/>
    </row>
    <row r="53" spans="1:11">
      <c r="A53" s="216" t="s">
        <v>181</v>
      </c>
      <c r="B53" s="217"/>
      <c r="C53" s="217"/>
      <c r="D53" s="217"/>
      <c r="E53" s="217"/>
      <c r="F53" s="217"/>
      <c r="G53" s="217"/>
      <c r="H53" s="217"/>
      <c r="I53" s="7">
        <v>44</v>
      </c>
      <c r="J53" s="10">
        <f>+J50+J51-J52</f>
        <v>548449</v>
      </c>
      <c r="K53" s="18">
        <f>K50+K51-K52</f>
        <v>48834777</v>
      </c>
    </row>
  </sheetData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29:K31 J23:K27 J8:K13 J15:K1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workbookViewId="0">
      <selection sqref="A1:J1"/>
    </sheetView>
  </sheetViews>
  <sheetFormatPr defaultRowHeight="12.75"/>
  <sheetData>
    <row r="1" spans="1:11">
      <c r="A1" s="244" t="s">
        <v>202</v>
      </c>
      <c r="B1" s="245"/>
      <c r="C1" s="245"/>
      <c r="D1" s="245"/>
      <c r="E1" s="245"/>
      <c r="F1" s="245"/>
      <c r="G1" s="245"/>
      <c r="H1" s="245"/>
      <c r="I1" s="245"/>
      <c r="J1" s="246"/>
      <c r="K1" s="259"/>
    </row>
    <row r="2" spans="1:11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286</v>
      </c>
      <c r="J5" s="88" t="s">
        <v>154</v>
      </c>
      <c r="K5" s="88" t="s">
        <v>155</v>
      </c>
    </row>
    <row r="6" spans="1:11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290</v>
      </c>
      <c r="K6" s="90" t="s">
        <v>291</v>
      </c>
    </row>
    <row r="7" spans="1:11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>
      <c r="A8" s="188" t="s">
        <v>204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>
      <c r="A9" s="188" t="s">
        <v>123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>
      <c r="A10" s="188" t="s">
        <v>124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>
      <c r="A11" s="188" t="s">
        <v>125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>
      <c r="A12" s="188" t="s">
        <v>126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>
      <c r="A13" s="204" t="s">
        <v>203</v>
      </c>
      <c r="B13" s="205"/>
      <c r="C13" s="205"/>
      <c r="D13" s="205"/>
      <c r="E13" s="205"/>
      <c r="F13" s="205"/>
      <c r="G13" s="205"/>
      <c r="H13" s="205"/>
      <c r="I13" s="4">
        <v>6</v>
      </c>
      <c r="J13" s="9">
        <f>SUM(J8:J12)</f>
        <v>0</v>
      </c>
      <c r="K13" s="12">
        <f>SUM(K8:K12)</f>
        <v>0</v>
      </c>
    </row>
    <row r="14" spans="1:11">
      <c r="A14" s="188" t="s">
        <v>127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>
      <c r="A15" s="188" t="s">
        <v>128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>
      <c r="A16" s="188" t="s">
        <v>129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>
      <c r="A17" s="188" t="s">
        <v>130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>
      <c r="A18" s="188" t="s">
        <v>131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>
      <c r="A19" s="188" t="s">
        <v>132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>
      <c r="A20" s="204" t="s">
        <v>47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SUM(J14:J19)</f>
        <v>0</v>
      </c>
      <c r="K20" s="12">
        <f>SUM(K14:K19)</f>
        <v>0</v>
      </c>
    </row>
    <row r="21" spans="1:11">
      <c r="A21" s="204" t="s">
        <v>109</v>
      </c>
      <c r="B21" s="260"/>
      <c r="C21" s="260"/>
      <c r="D21" s="260"/>
      <c r="E21" s="260"/>
      <c r="F21" s="260"/>
      <c r="G21" s="260"/>
      <c r="H21" s="26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7" t="s">
        <v>110</v>
      </c>
      <c r="B22" s="262"/>
      <c r="C22" s="262"/>
      <c r="D22" s="262"/>
      <c r="E22" s="262"/>
      <c r="F22" s="262"/>
      <c r="G22" s="262"/>
      <c r="H22" s="26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55" t="s">
        <v>162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8"/>
    </row>
    <row r="24" spans="1:11">
      <c r="A24" s="188" t="s">
        <v>168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>
      <c r="A25" s="188" t="s">
        <v>169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>
      <c r="A28" s="188" t="s">
        <v>170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>
      <c r="A29" s="204" t="s">
        <v>117</v>
      </c>
      <c r="B29" s="205"/>
      <c r="C29" s="205"/>
      <c r="D29" s="205"/>
      <c r="E29" s="205"/>
      <c r="F29" s="205"/>
      <c r="G29" s="205"/>
      <c r="H29" s="205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>
      <c r="A33" s="204" t="s">
        <v>50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SUM(J30:J32)</f>
        <v>0</v>
      </c>
      <c r="K33" s="12">
        <f>SUM(K30:K32)</f>
        <v>0</v>
      </c>
    </row>
    <row r="34" spans="1:11">
      <c r="A34" s="204" t="s">
        <v>111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204" t="s">
        <v>112</v>
      </c>
      <c r="B35" s="205"/>
      <c r="C35" s="205"/>
      <c r="D35" s="205"/>
      <c r="E35" s="205"/>
      <c r="F35" s="205"/>
      <c r="G35" s="205"/>
      <c r="H35" s="20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55" t="s">
        <v>163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8"/>
    </row>
    <row r="37" spans="1:11">
      <c r="A37" s="188" t="s">
        <v>177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>
      <c r="A40" s="204" t="s">
        <v>51</v>
      </c>
      <c r="B40" s="205"/>
      <c r="C40" s="205"/>
      <c r="D40" s="205"/>
      <c r="E40" s="205"/>
      <c r="F40" s="205"/>
      <c r="G40" s="205"/>
      <c r="H40" s="205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>
      <c r="A46" s="204" t="s">
        <v>152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SUM(J41:J45)</f>
        <v>0</v>
      </c>
      <c r="K46" s="12">
        <f>SUM(K41:K45)</f>
        <v>0</v>
      </c>
    </row>
    <row r="47" spans="1:11">
      <c r="A47" s="204" t="s">
        <v>165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204" t="s">
        <v>166</v>
      </c>
      <c r="B48" s="205"/>
      <c r="C48" s="205"/>
      <c r="D48" s="205"/>
      <c r="E48" s="205"/>
      <c r="F48" s="205"/>
      <c r="G48" s="205"/>
      <c r="H48" s="20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204" t="s">
        <v>153</v>
      </c>
      <c r="B49" s="205"/>
      <c r="C49" s="205"/>
      <c r="D49" s="205"/>
      <c r="E49" s="205"/>
      <c r="F49" s="205"/>
      <c r="G49" s="205"/>
      <c r="H49" s="20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204" t="s">
        <v>15</v>
      </c>
      <c r="B50" s="205"/>
      <c r="C50" s="205"/>
      <c r="D50" s="205"/>
      <c r="E50" s="205"/>
      <c r="F50" s="205"/>
      <c r="G50" s="205"/>
      <c r="H50" s="20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204" t="s">
        <v>164</v>
      </c>
      <c r="B51" s="205"/>
      <c r="C51" s="205"/>
      <c r="D51" s="205"/>
      <c r="E51" s="205"/>
      <c r="F51" s="205"/>
      <c r="G51" s="205"/>
      <c r="H51" s="205"/>
      <c r="I51" s="4">
        <v>42</v>
      </c>
      <c r="J51" s="8"/>
      <c r="K51" s="13"/>
    </row>
    <row r="52" spans="1:11">
      <c r="A52" s="204" t="s">
        <v>179</v>
      </c>
      <c r="B52" s="205"/>
      <c r="C52" s="205"/>
      <c r="D52" s="205"/>
      <c r="E52" s="205"/>
      <c r="F52" s="205"/>
      <c r="G52" s="205"/>
      <c r="H52" s="205"/>
      <c r="I52" s="4">
        <v>43</v>
      </c>
      <c r="J52" s="8"/>
      <c r="K52" s="13"/>
    </row>
    <row r="53" spans="1:11">
      <c r="A53" s="204" t="s">
        <v>180</v>
      </c>
      <c r="B53" s="205"/>
      <c r="C53" s="205"/>
      <c r="D53" s="205"/>
      <c r="E53" s="205"/>
      <c r="F53" s="205"/>
      <c r="G53" s="205"/>
      <c r="H53" s="205"/>
      <c r="I53" s="4">
        <v>44</v>
      </c>
      <c r="J53" s="8"/>
      <c r="K53" s="13"/>
    </row>
    <row r="54" spans="1:11">
      <c r="A54" s="207" t="s">
        <v>181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>
      <c r="A55" s="91" t="s">
        <v>178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workbookViewId="0">
      <selection activeCell="P11" sqref="P11"/>
    </sheetView>
  </sheetViews>
  <sheetFormatPr defaultColWidth="9.140625" defaultRowHeight="12.75"/>
  <cols>
    <col min="1" max="4" width="9.140625" style="98"/>
    <col min="5" max="5" width="10.28515625" style="98" bestFit="1" customWidth="1"/>
    <col min="6" max="7" width="9.140625" style="98"/>
    <col min="8" max="8" width="4.7109375" style="98" customWidth="1"/>
    <col min="9" max="9" width="9.140625" style="98"/>
    <col min="10" max="10" width="10.42578125" style="98" bestFit="1" customWidth="1"/>
    <col min="11" max="11" width="10.7109375" style="98" customWidth="1"/>
    <col min="12" max="16384" width="9.140625" style="98"/>
  </cols>
  <sheetData>
    <row r="1" spans="1:12">
      <c r="A1" s="266" t="s">
        <v>288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97"/>
    </row>
    <row r="2" spans="1:12" ht="15.75">
      <c r="A2" s="95"/>
      <c r="B2" s="96"/>
      <c r="C2" s="280" t="s">
        <v>289</v>
      </c>
      <c r="D2" s="280"/>
      <c r="E2" s="100">
        <v>41640</v>
      </c>
      <c r="F2" s="99" t="s">
        <v>254</v>
      </c>
      <c r="G2" s="281">
        <v>42004</v>
      </c>
      <c r="H2" s="282"/>
      <c r="I2" s="96"/>
      <c r="J2" s="96"/>
      <c r="K2" s="96"/>
      <c r="L2" s="101"/>
    </row>
    <row r="3" spans="1:12" ht="24" thickBot="1">
      <c r="A3" s="283" t="s">
        <v>61</v>
      </c>
      <c r="B3" s="283"/>
      <c r="C3" s="283"/>
      <c r="D3" s="283"/>
      <c r="E3" s="283"/>
      <c r="F3" s="283"/>
      <c r="G3" s="283"/>
      <c r="H3" s="283"/>
      <c r="I3" s="102" t="s">
        <v>312</v>
      </c>
      <c r="J3" s="103" t="s">
        <v>154</v>
      </c>
      <c r="K3" s="103" t="s">
        <v>155</v>
      </c>
    </row>
    <row r="4" spans="1:12">
      <c r="A4" s="284">
        <v>1</v>
      </c>
      <c r="B4" s="284"/>
      <c r="C4" s="284"/>
      <c r="D4" s="284"/>
      <c r="E4" s="284"/>
      <c r="F4" s="284"/>
      <c r="G4" s="284"/>
      <c r="H4" s="284"/>
      <c r="I4" s="105">
        <v>2</v>
      </c>
      <c r="J4" s="104" t="s">
        <v>290</v>
      </c>
      <c r="K4" s="104" t="s">
        <v>291</v>
      </c>
    </row>
    <row r="5" spans="1:12">
      <c r="A5" s="268" t="s">
        <v>292</v>
      </c>
      <c r="B5" s="269"/>
      <c r="C5" s="269"/>
      <c r="D5" s="269"/>
      <c r="E5" s="269"/>
      <c r="F5" s="269"/>
      <c r="G5" s="269"/>
      <c r="H5" s="269"/>
      <c r="I5" s="106">
        <v>1</v>
      </c>
      <c r="J5" s="107">
        <v>258965440</v>
      </c>
      <c r="K5" s="13">
        <v>151933680</v>
      </c>
    </row>
    <row r="6" spans="1:12">
      <c r="A6" s="268" t="s">
        <v>293</v>
      </c>
      <c r="B6" s="269"/>
      <c r="C6" s="269"/>
      <c r="D6" s="269"/>
      <c r="E6" s="269"/>
      <c r="F6" s="269"/>
      <c r="G6" s="269"/>
      <c r="H6" s="269"/>
      <c r="I6" s="106">
        <v>2</v>
      </c>
      <c r="J6" s="108">
        <v>6923435</v>
      </c>
      <c r="K6" s="13">
        <v>12257035</v>
      </c>
    </row>
    <row r="7" spans="1:12">
      <c r="A7" s="268" t="s">
        <v>294</v>
      </c>
      <c r="B7" s="269"/>
      <c r="C7" s="269"/>
      <c r="D7" s="269"/>
      <c r="E7" s="269"/>
      <c r="F7" s="269"/>
      <c r="G7" s="269"/>
      <c r="H7" s="269"/>
      <c r="I7" s="106">
        <v>3</v>
      </c>
      <c r="J7" s="108"/>
      <c r="K7" s="108"/>
    </row>
    <row r="8" spans="1:12">
      <c r="A8" s="268" t="s">
        <v>295</v>
      </c>
      <c r="B8" s="269"/>
      <c r="C8" s="269"/>
      <c r="D8" s="269"/>
      <c r="E8" s="269"/>
      <c r="F8" s="269"/>
      <c r="G8" s="269"/>
      <c r="H8" s="269"/>
      <c r="I8" s="106">
        <v>4</v>
      </c>
      <c r="J8" s="108"/>
      <c r="K8" s="108"/>
    </row>
    <row r="9" spans="1:12">
      <c r="A9" s="268" t="s">
        <v>296</v>
      </c>
      <c r="B9" s="269"/>
      <c r="C9" s="269"/>
      <c r="D9" s="269"/>
      <c r="E9" s="269"/>
      <c r="F9" s="269"/>
      <c r="G9" s="269"/>
      <c r="H9" s="269"/>
      <c r="I9" s="106">
        <v>5</v>
      </c>
      <c r="J9" s="108">
        <v>-188890480</v>
      </c>
      <c r="K9" s="13">
        <v>3654052</v>
      </c>
    </row>
    <row r="10" spans="1:12">
      <c r="A10" s="268" t="s">
        <v>297</v>
      </c>
      <c r="B10" s="269"/>
      <c r="C10" s="269"/>
      <c r="D10" s="269"/>
      <c r="E10" s="269"/>
      <c r="F10" s="269"/>
      <c r="G10" s="269"/>
      <c r="H10" s="269"/>
      <c r="I10" s="106">
        <v>6</v>
      </c>
      <c r="J10" s="108"/>
      <c r="K10" s="108"/>
    </row>
    <row r="11" spans="1:12">
      <c r="A11" s="268" t="s">
        <v>298</v>
      </c>
      <c r="B11" s="269"/>
      <c r="C11" s="269"/>
      <c r="D11" s="269"/>
      <c r="E11" s="269"/>
      <c r="F11" s="269"/>
      <c r="G11" s="269"/>
      <c r="H11" s="269"/>
      <c r="I11" s="106">
        <v>7</v>
      </c>
      <c r="J11" s="108"/>
      <c r="K11" s="108"/>
    </row>
    <row r="12" spans="1:12">
      <c r="A12" s="268" t="s">
        <v>299</v>
      </c>
      <c r="B12" s="269"/>
      <c r="C12" s="269"/>
      <c r="D12" s="269"/>
      <c r="E12" s="269"/>
      <c r="F12" s="269"/>
      <c r="G12" s="269"/>
      <c r="H12" s="269"/>
      <c r="I12" s="106">
        <v>8</v>
      </c>
      <c r="J12" s="108"/>
      <c r="K12" s="108"/>
    </row>
    <row r="13" spans="1:12">
      <c r="A13" s="268" t="s">
        <v>300</v>
      </c>
      <c r="B13" s="269"/>
      <c r="C13" s="269"/>
      <c r="D13" s="269"/>
      <c r="E13" s="269"/>
      <c r="F13" s="269"/>
      <c r="G13" s="269"/>
      <c r="H13" s="269"/>
      <c r="I13" s="106">
        <v>9</v>
      </c>
      <c r="J13" s="108"/>
      <c r="K13" s="108"/>
    </row>
    <row r="14" spans="1:12">
      <c r="A14" s="270" t="s">
        <v>301</v>
      </c>
      <c r="B14" s="271"/>
      <c r="C14" s="271"/>
      <c r="D14" s="271"/>
      <c r="E14" s="271"/>
      <c r="F14" s="271"/>
      <c r="G14" s="271"/>
      <c r="H14" s="271"/>
      <c r="I14" s="106">
        <v>10</v>
      </c>
      <c r="J14" s="109">
        <f>SUM(J5:J13)</f>
        <v>76998395</v>
      </c>
      <c r="K14" s="109">
        <f>SUM(K5:K13)</f>
        <v>167844767</v>
      </c>
    </row>
    <row r="15" spans="1:12">
      <c r="A15" s="268" t="s">
        <v>302</v>
      </c>
      <c r="B15" s="269"/>
      <c r="C15" s="269"/>
      <c r="D15" s="269"/>
      <c r="E15" s="269"/>
      <c r="F15" s="269"/>
      <c r="G15" s="269"/>
      <c r="H15" s="269"/>
      <c r="I15" s="106">
        <v>11</v>
      </c>
      <c r="J15" s="108"/>
      <c r="K15" s="108"/>
    </row>
    <row r="16" spans="1:12">
      <c r="A16" s="268" t="s">
        <v>303</v>
      </c>
      <c r="B16" s="269"/>
      <c r="C16" s="269"/>
      <c r="D16" s="269"/>
      <c r="E16" s="269"/>
      <c r="F16" s="269"/>
      <c r="G16" s="269"/>
      <c r="H16" s="269"/>
      <c r="I16" s="106">
        <v>12</v>
      </c>
      <c r="J16" s="108"/>
      <c r="K16" s="108"/>
    </row>
    <row r="17" spans="1:11">
      <c r="A17" s="268" t="s">
        <v>304</v>
      </c>
      <c r="B17" s="269"/>
      <c r="C17" s="269"/>
      <c r="D17" s="269"/>
      <c r="E17" s="269"/>
      <c r="F17" s="269"/>
      <c r="G17" s="269"/>
      <c r="H17" s="269"/>
      <c r="I17" s="106">
        <v>13</v>
      </c>
      <c r="J17" s="108"/>
      <c r="K17" s="108"/>
    </row>
    <row r="18" spans="1:11">
      <c r="A18" s="268" t="s">
        <v>305</v>
      </c>
      <c r="B18" s="269"/>
      <c r="C18" s="269"/>
      <c r="D18" s="269"/>
      <c r="E18" s="269"/>
      <c r="F18" s="269"/>
      <c r="G18" s="269"/>
      <c r="H18" s="269"/>
      <c r="I18" s="106">
        <v>14</v>
      </c>
      <c r="J18" s="108"/>
      <c r="K18" s="108"/>
    </row>
    <row r="19" spans="1:11">
      <c r="A19" s="268" t="s">
        <v>306</v>
      </c>
      <c r="B19" s="269"/>
      <c r="C19" s="269"/>
      <c r="D19" s="269"/>
      <c r="E19" s="269"/>
      <c r="F19" s="269"/>
      <c r="G19" s="269"/>
      <c r="H19" s="269"/>
      <c r="I19" s="106">
        <v>15</v>
      </c>
      <c r="J19" s="108"/>
      <c r="K19" s="108"/>
    </row>
    <row r="20" spans="1:11">
      <c r="A20" s="268" t="s">
        <v>307</v>
      </c>
      <c r="B20" s="269"/>
      <c r="C20" s="269"/>
      <c r="D20" s="269"/>
      <c r="E20" s="269"/>
      <c r="F20" s="269"/>
      <c r="G20" s="269"/>
      <c r="H20" s="269"/>
      <c r="I20" s="106">
        <v>16</v>
      </c>
      <c r="J20" s="108">
        <v>-188890480</v>
      </c>
      <c r="K20" s="13">
        <v>3654052</v>
      </c>
    </row>
    <row r="21" spans="1:11">
      <c r="A21" s="270" t="s">
        <v>308</v>
      </c>
      <c r="B21" s="271"/>
      <c r="C21" s="271"/>
      <c r="D21" s="271"/>
      <c r="E21" s="271"/>
      <c r="F21" s="271"/>
      <c r="G21" s="271"/>
      <c r="H21" s="271"/>
      <c r="I21" s="106">
        <v>17</v>
      </c>
      <c r="J21" s="110">
        <f>SUM(J15:J20)</f>
        <v>-188890480</v>
      </c>
      <c r="K21" s="110">
        <f>SUM(K15:K20)</f>
        <v>3654052</v>
      </c>
    </row>
    <row r="22" spans="1:11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>
      <c r="A23" s="276" t="s">
        <v>309</v>
      </c>
      <c r="B23" s="277"/>
      <c r="C23" s="277"/>
      <c r="D23" s="277"/>
      <c r="E23" s="277"/>
      <c r="F23" s="277"/>
      <c r="G23" s="277"/>
      <c r="H23" s="277"/>
      <c r="I23" s="111">
        <v>18</v>
      </c>
      <c r="J23" s="107"/>
      <c r="K23" s="107"/>
    </row>
    <row r="24" spans="1:11" ht="23.25" customHeight="1">
      <c r="A24" s="278" t="s">
        <v>310</v>
      </c>
      <c r="B24" s="279"/>
      <c r="C24" s="279"/>
      <c r="D24" s="279"/>
      <c r="E24" s="279"/>
      <c r="F24" s="279"/>
      <c r="G24" s="279"/>
      <c r="H24" s="279"/>
      <c r="I24" s="112">
        <v>19</v>
      </c>
      <c r="J24" s="110"/>
      <c r="K24" s="110"/>
    </row>
    <row r="25" spans="1:11" ht="30" customHeight="1">
      <c r="A25" s="264" t="s">
        <v>311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10:K13 J5:J13 K7:K8 J15:J20 K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5 K9 K20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workbookViewId="0"/>
  </sheetViews>
  <sheetFormatPr defaultRowHeight="12.75"/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5" t="s">
        <v>287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6" t="s">
        <v>318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Zrino</cp:lastModifiedBy>
  <cp:lastPrinted>2014-04-25T14:21:21Z</cp:lastPrinted>
  <dcterms:created xsi:type="dcterms:W3CDTF">2008-10-17T11:51:54Z</dcterms:created>
  <dcterms:modified xsi:type="dcterms:W3CDTF">2015-05-04T11:29:58Z</dcterms:modified>
</cp:coreProperties>
</file>